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5C61A00-95D7-43C6-94C0-C0A02DBD28F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2019 - ram" sheetId="5" r:id="rId1"/>
    <sheet name="2019 deseuri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7" i="4" l="1"/>
  <c r="E97" i="4"/>
  <c r="G67" i="4"/>
  <c r="E67" i="4"/>
  <c r="G41" i="4"/>
  <c r="E41" i="4"/>
  <c r="G11" i="4"/>
  <c r="M336" i="4" l="1"/>
  <c r="M311" i="4"/>
  <c r="M281" i="4"/>
  <c r="M251" i="4"/>
  <c r="M195" i="4"/>
  <c r="M165" i="4"/>
  <c r="M135" i="4"/>
  <c r="K105" i="4"/>
  <c r="M105" i="4"/>
  <c r="M75" i="4"/>
  <c r="M49" i="4"/>
  <c r="M19" i="4"/>
  <c r="M335" i="4"/>
  <c r="M310" i="4"/>
  <c r="M280" i="4"/>
  <c r="M250" i="4"/>
  <c r="M194" i="4"/>
  <c r="K194" i="4"/>
  <c r="K104" i="4"/>
  <c r="K193" i="4"/>
  <c r="F104" i="4"/>
  <c r="M18" i="4"/>
  <c r="K106" i="4" l="1"/>
  <c r="K136" i="4" s="1"/>
  <c r="K166" i="4" s="1"/>
  <c r="K196" i="4" s="1"/>
  <c r="K222" i="4" s="1"/>
  <c r="K252" i="4" s="1"/>
  <c r="K282" i="4" s="1"/>
  <c r="K312" i="4" s="1"/>
  <c r="K337" i="4" s="1"/>
  <c r="H106" i="4"/>
  <c r="H136" i="4" s="1"/>
  <c r="H166" i="4" s="1"/>
  <c r="H196" i="4" s="1"/>
  <c r="H222" i="4" s="1"/>
  <c r="H252" i="4" s="1"/>
  <c r="H282" i="4" s="1"/>
  <c r="H312" i="4" s="1"/>
  <c r="H337" i="4" s="1"/>
  <c r="K135" i="4"/>
  <c r="K165" i="4" s="1"/>
  <c r="K195" i="4" s="1"/>
  <c r="K221" i="4" s="1"/>
  <c r="H105" i="4"/>
  <c r="H135" i="4" s="1"/>
  <c r="H165" i="4" s="1"/>
  <c r="H195" i="4" s="1"/>
  <c r="H221" i="4" s="1"/>
  <c r="H251" i="4" s="1"/>
  <c r="H281" i="4" s="1"/>
  <c r="H311" i="4" s="1"/>
  <c r="H336" i="4" s="1"/>
  <c r="K134" i="4"/>
  <c r="K164" i="4" s="1"/>
  <c r="H76" i="4"/>
  <c r="H75" i="4"/>
  <c r="H50" i="4"/>
  <c r="H49" i="4"/>
  <c r="H48" i="4"/>
  <c r="K19" i="4"/>
  <c r="K49" i="4" s="1"/>
  <c r="K75" i="4" s="1"/>
  <c r="H19" i="4"/>
  <c r="F19" i="4"/>
  <c r="K251" i="4" l="1"/>
  <c r="K281" i="4" s="1"/>
  <c r="K311" i="4" s="1"/>
  <c r="K336" i="4" s="1"/>
  <c r="M221" i="4"/>
  <c r="K220" i="4"/>
  <c r="H74" i="4"/>
  <c r="F49" i="4"/>
  <c r="K250" i="4" l="1"/>
  <c r="K280" i="4" s="1"/>
  <c r="K310" i="4" s="1"/>
  <c r="K335" i="4" s="1"/>
  <c r="M220" i="4"/>
  <c r="H104" i="4"/>
  <c r="F75" i="4"/>
  <c r="H45" i="4"/>
  <c r="H71" i="4" s="1"/>
  <c r="H101" i="4" s="1"/>
  <c r="H131" i="4" s="1"/>
  <c r="H161" i="4" s="1"/>
  <c r="H191" i="4" s="1"/>
  <c r="H217" i="4" s="1"/>
  <c r="H247" i="4" s="1"/>
  <c r="H277" i="4" s="1"/>
  <c r="H307" i="4" s="1"/>
  <c r="H332" i="4" s="1"/>
  <c r="H46" i="4"/>
  <c r="H72" i="4" s="1"/>
  <c r="H102" i="4" s="1"/>
  <c r="H132" i="4" s="1"/>
  <c r="H162" i="4" s="1"/>
  <c r="H192" i="4" s="1"/>
  <c r="H218" i="4" s="1"/>
  <c r="H248" i="4" s="1"/>
  <c r="H278" i="4" s="1"/>
  <c r="H308" i="4" s="1"/>
  <c r="H333" i="4" s="1"/>
  <c r="H47" i="4"/>
  <c r="H73" i="4" s="1"/>
  <c r="H103" i="4" s="1"/>
  <c r="H133" i="4" s="1"/>
  <c r="H163" i="4" s="1"/>
  <c r="H193" i="4" s="1"/>
  <c r="H219" i="4" s="1"/>
  <c r="H249" i="4" s="1"/>
  <c r="H279" i="4" s="1"/>
  <c r="H309" i="4" s="1"/>
  <c r="H334" i="4" s="1"/>
  <c r="K17" i="4"/>
  <c r="K47" i="4" s="1"/>
  <c r="F17" i="4"/>
  <c r="M104" i="4" l="1"/>
  <c r="H134" i="4"/>
  <c r="K73" i="4"/>
  <c r="K103" i="4" s="1"/>
  <c r="K133" i="4" s="1"/>
  <c r="K163" i="4" s="1"/>
  <c r="K219" i="4" s="1"/>
  <c r="K249" i="4" s="1"/>
  <c r="K279" i="4" s="1"/>
  <c r="K309" i="4" s="1"/>
  <c r="K334" i="4" s="1"/>
  <c r="F105" i="4"/>
  <c r="M17" i="4"/>
  <c r="F47" i="4"/>
  <c r="F14" i="4"/>
  <c r="F15" i="4"/>
  <c r="F16" i="4"/>
  <c r="F46" i="4" s="1"/>
  <c r="F72" i="4" s="1"/>
  <c r="F102" i="4" s="1"/>
  <c r="F132" i="4" s="1"/>
  <c r="F18" i="4"/>
  <c r="K16" i="4"/>
  <c r="H164" i="4" l="1"/>
  <c r="M134" i="4"/>
  <c r="F48" i="4"/>
  <c r="F162" i="4"/>
  <c r="F192" i="4" s="1"/>
  <c r="F218" i="4" s="1"/>
  <c r="F248" i="4" s="1"/>
  <c r="F135" i="4"/>
  <c r="M47" i="4"/>
  <c r="F73" i="4"/>
  <c r="F45" i="4"/>
  <c r="F71" i="4" s="1"/>
  <c r="F101" i="4" s="1"/>
  <c r="F131" i="4" s="1"/>
  <c r="F44" i="4"/>
  <c r="F70" i="4" s="1"/>
  <c r="F100" i="4" s="1"/>
  <c r="F130" i="4" s="1"/>
  <c r="M16" i="4"/>
  <c r="K46" i="4"/>
  <c r="K72" i="4" s="1"/>
  <c r="K15" i="4"/>
  <c r="K45" i="4" s="1"/>
  <c r="K71" i="4" s="1"/>
  <c r="K101" i="4" s="1"/>
  <c r="K131" i="4" s="1"/>
  <c r="K161" i="4" s="1"/>
  <c r="K191" i="4" s="1"/>
  <c r="K217" i="4" s="1"/>
  <c r="K247" i="4" s="1"/>
  <c r="K277" i="4" s="1"/>
  <c r="K307" i="4" s="1"/>
  <c r="K332" i="4" s="1"/>
  <c r="K14" i="4"/>
  <c r="K44" i="4" s="1"/>
  <c r="K70" i="4" s="1"/>
  <c r="K100" i="4" s="1"/>
  <c r="K130" i="4" s="1"/>
  <c r="K160" i="4" s="1"/>
  <c r="K190" i="4" s="1"/>
  <c r="K216" i="4" s="1"/>
  <c r="K246" i="4" s="1"/>
  <c r="K276" i="4" s="1"/>
  <c r="K306" i="4" s="1"/>
  <c r="K331" i="4" s="1"/>
  <c r="H14" i="4"/>
  <c r="H44" i="4" s="1"/>
  <c r="H70" i="4" s="1"/>
  <c r="H100" i="4" s="1"/>
  <c r="H130" i="4" s="1"/>
  <c r="H160" i="4" s="1"/>
  <c r="H190" i="4" s="1"/>
  <c r="H216" i="4" s="1"/>
  <c r="H246" i="4" s="1"/>
  <c r="H276" i="4" s="1"/>
  <c r="H306" i="4" s="1"/>
  <c r="H331" i="4" s="1"/>
  <c r="K13" i="4"/>
  <c r="K43" i="4" s="1"/>
  <c r="K69" i="4" s="1"/>
  <c r="K99" i="4" s="1"/>
  <c r="K129" i="4" s="1"/>
  <c r="K159" i="4" s="1"/>
  <c r="K189" i="4" s="1"/>
  <c r="K215" i="4" s="1"/>
  <c r="K245" i="4" s="1"/>
  <c r="K275" i="4" s="1"/>
  <c r="K305" i="4" s="1"/>
  <c r="K330" i="4" s="1"/>
  <c r="H13" i="4"/>
  <c r="H43" i="4" s="1"/>
  <c r="H69" i="4" s="1"/>
  <c r="H99" i="4" s="1"/>
  <c r="H129" i="4" s="1"/>
  <c r="H159" i="4" s="1"/>
  <c r="H189" i="4" s="1"/>
  <c r="H215" i="4" s="1"/>
  <c r="H245" i="4" s="1"/>
  <c r="H275" i="4" s="1"/>
  <c r="H305" i="4" s="1"/>
  <c r="H330" i="4" s="1"/>
  <c r="F13" i="4"/>
  <c r="H194" i="4" l="1"/>
  <c r="H220" i="4" s="1"/>
  <c r="H250" i="4" s="1"/>
  <c r="H280" i="4" s="1"/>
  <c r="H310" i="4" s="1"/>
  <c r="H335" i="4" s="1"/>
  <c r="M164" i="4"/>
  <c r="F74" i="4"/>
  <c r="M13" i="4"/>
  <c r="M46" i="4"/>
  <c r="F278" i="4"/>
  <c r="F308" i="4" s="1"/>
  <c r="F333" i="4" s="1"/>
  <c r="F160" i="4"/>
  <c r="M130" i="4"/>
  <c r="F161" i="4"/>
  <c r="M131" i="4"/>
  <c r="F165" i="4"/>
  <c r="M72" i="4"/>
  <c r="K102" i="4"/>
  <c r="K132" i="4" s="1"/>
  <c r="M100" i="4"/>
  <c r="M101" i="4"/>
  <c r="M73" i="4"/>
  <c r="F103" i="4"/>
  <c r="F133" i="4" s="1"/>
  <c r="M70" i="4"/>
  <c r="M71" i="4"/>
  <c r="M14" i="4"/>
  <c r="M44" i="4"/>
  <c r="M15" i="4"/>
  <c r="M45" i="4"/>
  <c r="F43" i="4"/>
  <c r="F195" i="4" l="1"/>
  <c r="M161" i="4"/>
  <c r="F191" i="4"/>
  <c r="M160" i="4"/>
  <c r="F190" i="4"/>
  <c r="F163" i="4"/>
  <c r="M133" i="4"/>
  <c r="K162" i="4"/>
  <c r="M132" i="4"/>
  <c r="M102" i="4"/>
  <c r="M103" i="4"/>
  <c r="M43" i="4"/>
  <c r="F69" i="4"/>
  <c r="K12" i="4"/>
  <c r="K18" i="4"/>
  <c r="K48" i="4" s="1"/>
  <c r="M48" i="4" s="1"/>
  <c r="K20" i="4"/>
  <c r="K50" i="4" s="1"/>
  <c r="K76" i="4" s="1"/>
  <c r="K11" i="4"/>
  <c r="K41" i="4" s="1"/>
  <c r="K67" i="4" s="1"/>
  <c r="K97" i="4" s="1"/>
  <c r="K127" i="4" s="1"/>
  <c r="K157" i="4" s="1"/>
  <c r="K187" i="4" s="1"/>
  <c r="K213" i="4" s="1"/>
  <c r="K243" i="4" s="1"/>
  <c r="K273" i="4" s="1"/>
  <c r="K303" i="4" s="1"/>
  <c r="K328" i="4" s="1"/>
  <c r="K10" i="4"/>
  <c r="K40" i="4" s="1"/>
  <c r="H12" i="4"/>
  <c r="H18" i="4"/>
  <c r="H20" i="4"/>
  <c r="H11" i="4"/>
  <c r="H10" i="4"/>
  <c r="F12" i="4"/>
  <c r="F20" i="4"/>
  <c r="F50" i="4" s="1"/>
  <c r="F11" i="4"/>
  <c r="F10" i="4"/>
  <c r="F41" i="4" l="1"/>
  <c r="F67" i="4" s="1"/>
  <c r="F97" i="4" s="1"/>
  <c r="F127" i="4" s="1"/>
  <c r="F157" i="4" s="1"/>
  <c r="F187" i="4" s="1"/>
  <c r="F213" i="4" s="1"/>
  <c r="F243" i="4" s="1"/>
  <c r="F134" i="4"/>
  <c r="K96" i="4"/>
  <c r="K126" i="4" s="1"/>
  <c r="K66" i="4"/>
  <c r="K42" i="4"/>
  <c r="K68" i="4" s="1"/>
  <c r="K98" i="4" s="1"/>
  <c r="K128" i="4" s="1"/>
  <c r="K158" i="4" s="1"/>
  <c r="K188" i="4" s="1"/>
  <c r="K214" i="4" s="1"/>
  <c r="K244" i="4" s="1"/>
  <c r="K274" i="4" s="1"/>
  <c r="K304" i="4" s="1"/>
  <c r="K329" i="4" s="1"/>
  <c r="M190" i="4"/>
  <c r="F216" i="4"/>
  <c r="M191" i="4"/>
  <c r="F217" i="4"/>
  <c r="F221" i="4"/>
  <c r="M162" i="4"/>
  <c r="K192" i="4"/>
  <c r="M163" i="4"/>
  <c r="F193" i="4"/>
  <c r="K74" i="4"/>
  <c r="M74" i="4" s="1"/>
  <c r="M50" i="4"/>
  <c r="F76" i="4"/>
  <c r="F106" i="4" s="1"/>
  <c r="M69" i="4"/>
  <c r="F99" i="4"/>
  <c r="F129" i="4" s="1"/>
  <c r="M40" i="4"/>
  <c r="M66" i="4" s="1"/>
  <c r="F40" i="4"/>
  <c r="F66" i="4" s="1"/>
  <c r="F96" i="4" s="1"/>
  <c r="F126" i="4" s="1"/>
  <c r="F156" i="4" s="1"/>
  <c r="F186" i="4" s="1"/>
  <c r="F212" i="4" s="1"/>
  <c r="F242" i="4" s="1"/>
  <c r="F272" i="4" s="1"/>
  <c r="F302" i="4" s="1"/>
  <c r="F327" i="4" s="1"/>
  <c r="F42" i="4"/>
  <c r="F68" i="4" s="1"/>
  <c r="F98" i="4" s="1"/>
  <c r="F128" i="4" s="1"/>
  <c r="M12" i="4"/>
  <c r="H40" i="4"/>
  <c r="H66" i="4" s="1"/>
  <c r="H96" i="4" s="1"/>
  <c r="H126" i="4" s="1"/>
  <c r="H156" i="4" s="1"/>
  <c r="H186" i="4" s="1"/>
  <c r="H212" i="4" s="1"/>
  <c r="H242" i="4" s="1"/>
  <c r="H272" i="4" s="1"/>
  <c r="H302" i="4" s="1"/>
  <c r="H327" i="4" s="1"/>
  <c r="H41" i="4"/>
  <c r="H42" i="4"/>
  <c r="M11" i="4"/>
  <c r="M20" i="4"/>
  <c r="M96" i="4" l="1"/>
  <c r="M126" i="4" s="1"/>
  <c r="F164" i="4"/>
  <c r="K156" i="4"/>
  <c r="F251" i="4"/>
  <c r="M217" i="4"/>
  <c r="F247" i="4"/>
  <c r="M216" i="4"/>
  <c r="F246" i="4"/>
  <c r="F273" i="4"/>
  <c r="F303" i="4" s="1"/>
  <c r="F328" i="4" s="1"/>
  <c r="M193" i="4"/>
  <c r="M192" i="4"/>
  <c r="K218" i="4"/>
  <c r="F158" i="4"/>
  <c r="F188" i="4" s="1"/>
  <c r="F214" i="4" s="1"/>
  <c r="F244" i="4" s="1"/>
  <c r="F159" i="4"/>
  <c r="M129" i="4"/>
  <c r="M76" i="4"/>
  <c r="M99" i="4"/>
  <c r="M42" i="4"/>
  <c r="H68" i="4"/>
  <c r="H98" i="4" s="1"/>
  <c r="H128" i="4" s="1"/>
  <c r="H158" i="4" s="1"/>
  <c r="H188" i="4" s="1"/>
  <c r="H214" i="4" s="1"/>
  <c r="H244" i="4" s="1"/>
  <c r="H274" i="4" s="1"/>
  <c r="H304" i="4" s="1"/>
  <c r="H329" i="4" s="1"/>
  <c r="M41" i="4"/>
  <c r="H67" i="4"/>
  <c r="M156" i="4" l="1"/>
  <c r="K186" i="4"/>
  <c r="F194" i="4"/>
  <c r="M218" i="4"/>
  <c r="K248" i="4"/>
  <c r="M219" i="4"/>
  <c r="F249" i="4"/>
  <c r="M68" i="4"/>
  <c r="M244" i="4"/>
  <c r="F274" i="4"/>
  <c r="M246" i="4"/>
  <c r="F276" i="4"/>
  <c r="M247" i="4"/>
  <c r="F277" i="4"/>
  <c r="F281" i="4"/>
  <c r="M214" i="4"/>
  <c r="M159" i="4"/>
  <c r="F189" i="4"/>
  <c r="M188" i="4"/>
  <c r="M106" i="4"/>
  <c r="F136" i="4"/>
  <c r="M136" i="4" s="1"/>
  <c r="M128" i="4"/>
  <c r="M158" i="4"/>
  <c r="M98" i="4"/>
  <c r="M67" i="4"/>
  <c r="H97" i="4"/>
  <c r="F220" i="4" l="1"/>
  <c r="K212" i="4"/>
  <c r="K242" i="4" s="1"/>
  <c r="K272" i="4" s="1"/>
  <c r="K302" i="4" s="1"/>
  <c r="K327" i="4" s="1"/>
  <c r="M186" i="4"/>
  <c r="F311" i="4"/>
  <c r="M277" i="4"/>
  <c r="F307" i="4"/>
  <c r="M276" i="4"/>
  <c r="F306" i="4"/>
  <c r="M274" i="4"/>
  <c r="F304" i="4"/>
  <c r="M249" i="4"/>
  <c r="F279" i="4"/>
  <c r="K278" i="4"/>
  <c r="M248" i="4"/>
  <c r="M189" i="4"/>
  <c r="F215" i="4"/>
  <c r="M97" i="4"/>
  <c r="H127" i="4"/>
  <c r="F166" i="4"/>
  <c r="M212" i="4" l="1"/>
  <c r="M242" i="4" s="1"/>
  <c r="M272" i="4" s="1"/>
  <c r="M302" i="4" s="1"/>
  <c r="M327" i="4" s="1"/>
  <c r="F250" i="4"/>
  <c r="F196" i="4"/>
  <c r="F222" i="4" s="1"/>
  <c r="M166" i="4"/>
  <c r="M304" i="4"/>
  <c r="F329" i="4"/>
  <c r="M329" i="4" s="1"/>
  <c r="M306" i="4"/>
  <c r="F331" i="4"/>
  <c r="M331" i="4" s="1"/>
  <c r="M307" i="4"/>
  <c r="F332" i="4"/>
  <c r="M332" i="4" s="1"/>
  <c r="F336" i="4"/>
  <c r="M278" i="4"/>
  <c r="K308" i="4"/>
  <c r="M279" i="4"/>
  <c r="F309" i="4"/>
  <c r="M215" i="4"/>
  <c r="F245" i="4"/>
  <c r="H157" i="4"/>
  <c r="M127" i="4"/>
  <c r="M196" i="4" l="1"/>
  <c r="F280" i="4"/>
  <c r="M308" i="4"/>
  <c r="K333" i="4"/>
  <c r="M333" i="4" s="1"/>
  <c r="M309" i="4"/>
  <c r="F334" i="4"/>
  <c r="M334" i="4" s="1"/>
  <c r="M222" i="4"/>
  <c r="F252" i="4"/>
  <c r="M245" i="4"/>
  <c r="F275" i="4"/>
  <c r="M157" i="4"/>
  <c r="H187" i="4"/>
  <c r="F310" i="4" l="1"/>
  <c r="M275" i="4"/>
  <c r="F305" i="4"/>
  <c r="M252" i="4"/>
  <c r="F282" i="4"/>
  <c r="M187" i="4"/>
  <c r="H213" i="4"/>
  <c r="F335" i="4" l="1"/>
  <c r="M305" i="4"/>
  <c r="F330" i="4"/>
  <c r="M330" i="4" s="1"/>
  <c r="M282" i="4"/>
  <c r="F312" i="4"/>
  <c r="M213" i="4"/>
  <c r="H243" i="4"/>
  <c r="M312" i="4" l="1"/>
  <c r="F337" i="4"/>
  <c r="M337" i="4" s="1"/>
  <c r="H273" i="4"/>
  <c r="M243" i="4"/>
  <c r="M273" i="4" l="1"/>
  <c r="H303" i="4"/>
  <c r="M303" i="4" l="1"/>
  <c r="H328" i="4"/>
  <c r="M328" i="4" s="1"/>
</calcChain>
</file>

<file path=xl/sharedStrings.xml><?xml version="1.0" encoding="utf-8"?>
<sst xmlns="http://schemas.openxmlformats.org/spreadsheetml/2006/main" count="1080" uniqueCount="204">
  <si>
    <t>Gestionarea deşeurilor</t>
  </si>
  <si>
    <t>Nr. crt.</t>
  </si>
  <si>
    <t>Sursa</t>
  </si>
  <si>
    <t>Denumire deşeu</t>
  </si>
  <si>
    <t>Cod deşeu conform H.G. 856/2002</t>
  </si>
  <si>
    <t>cumulat</t>
  </si>
  <si>
    <t xml:space="preserve">Luna </t>
  </si>
  <si>
    <t>Valorificare (t)</t>
  </si>
  <si>
    <t>Generat (t)</t>
  </si>
  <si>
    <t>Eliminare (t)</t>
  </si>
  <si>
    <t xml:space="preserve">Stoc 
luna
</t>
  </si>
  <si>
    <t>Dejectii animaliere</t>
  </si>
  <si>
    <t xml:space="preserve">Deseuri de tesuturi animale </t>
  </si>
  <si>
    <t>Deseuri de ambalaje hartie-carton</t>
  </si>
  <si>
    <t>Deseuri menajere</t>
  </si>
  <si>
    <t>02.01.06</t>
  </si>
  <si>
    <t>02.01.02</t>
  </si>
  <si>
    <t>15.01.01</t>
  </si>
  <si>
    <t>18.02.02*</t>
  </si>
  <si>
    <t>15.01.10*</t>
  </si>
  <si>
    <t>20.03.01</t>
  </si>
  <si>
    <t>Agent economic eliminator</t>
  </si>
  <si>
    <t>Agent economic valorificator</t>
  </si>
  <si>
    <t>—</t>
  </si>
  <si>
    <t>Deseuri de ambalaje mase plastice</t>
  </si>
  <si>
    <t>15.01.02</t>
  </si>
  <si>
    <t>Deseuri metalice</t>
  </si>
  <si>
    <t>02.01.10</t>
  </si>
  <si>
    <t>Deseuri uleioase</t>
  </si>
  <si>
    <t>13.02.05* 13.03.07*</t>
  </si>
  <si>
    <t>Activitate crestere pasari</t>
  </si>
  <si>
    <t>Activitate mentenanta</t>
  </si>
  <si>
    <t>Activitate personal</t>
  </si>
  <si>
    <t>Namol statie de epurare</t>
  </si>
  <si>
    <t>19.08.12</t>
  </si>
  <si>
    <t>Statie epurare</t>
  </si>
  <si>
    <t>Deseuri a caror colectare si eliminare fac obiectul unor masuri speciale pentru prevenirea infectiilor</t>
  </si>
  <si>
    <t>Ambalaje care contin reziduuri sau sunt contaminate cu substante periculoase</t>
  </si>
  <si>
    <t>Gestionare materii prime si auxiliare</t>
  </si>
  <si>
    <t>Tuburi fluorescente si alte deseuri cu continut de mercur</t>
  </si>
  <si>
    <t>20.01.21 *</t>
  </si>
  <si>
    <t>Identificarea dispozitivului</t>
  </si>
  <si>
    <t>Numele instalaţiei</t>
  </si>
  <si>
    <t>Adresa instalaţiei</t>
  </si>
  <si>
    <t>Cod poştal /Cod ţară</t>
  </si>
  <si>
    <t>Codul CAEN (4 cifre sub forma xxxx)</t>
  </si>
  <si>
    <r>
      <t>0</t>
    </r>
    <r>
      <rPr>
        <b/>
        <sz val="8"/>
        <color theme="0"/>
        <rFont val="Arial Narrow"/>
        <family val="2"/>
      </rPr>
      <t>'</t>
    </r>
    <r>
      <rPr>
        <b/>
        <sz val="12"/>
        <color theme="1"/>
        <rFont val="Arial Narrow"/>
        <family val="2"/>
      </rPr>
      <t>147</t>
    </r>
  </si>
  <si>
    <t>Activitatea principală</t>
  </si>
  <si>
    <t xml:space="preserve">Cresterea pasarilor </t>
  </si>
  <si>
    <t>Volumul producţiei</t>
  </si>
  <si>
    <t>Autoritatea de reglementare</t>
  </si>
  <si>
    <t>Numărul instalaţiilor</t>
  </si>
  <si>
    <t>Numărul orelor de funcţionare pe an</t>
  </si>
  <si>
    <t>Numărul angajaţilor</t>
  </si>
  <si>
    <t>Numărul autorizaţiei de mediu</t>
  </si>
  <si>
    <t>Persoana de contact</t>
  </si>
  <si>
    <t>Bostina Adina </t>
  </si>
  <si>
    <t>Telefon nr.</t>
  </si>
  <si>
    <t xml:space="preserve">0238/710414 </t>
  </si>
  <si>
    <t>Fax nr.</t>
  </si>
  <si>
    <t xml:space="preserve">0238/710516 </t>
  </si>
  <si>
    <t>Adresa E-mail </t>
  </si>
  <si>
    <t>secretariat@avicolabuzau.ro</t>
  </si>
  <si>
    <t>SC AVICOLA BUZAU SA  - Ferma Buzau</t>
  </si>
  <si>
    <t>DN 2B Km. 9+270-Km. 9+527 (partea stanga) / 120118</t>
  </si>
  <si>
    <t>Est
26°52'02,6”;26°52'11,1”
45°07'51,3”;45°07'45,1”
26°52'00,1”;26°51'54,3”</t>
  </si>
  <si>
    <t>A.P.M. Buzau</t>
  </si>
  <si>
    <t>Consumuri de materii prime</t>
  </si>
  <si>
    <t>Tip materie prima</t>
  </si>
  <si>
    <t>Unitate de masura</t>
  </si>
  <si>
    <t>Consum anual realizat</t>
  </si>
  <si>
    <t>Pui de o zi</t>
  </si>
  <si>
    <t xml:space="preserve">capete / an </t>
  </si>
  <si>
    <t>Furaje</t>
  </si>
  <si>
    <t>kg / an</t>
  </si>
  <si>
    <t>Productie</t>
  </si>
  <si>
    <t>Tip produs</t>
  </si>
  <si>
    <t>Productie maxima proiectata</t>
  </si>
  <si>
    <t>Productie anuala realizata</t>
  </si>
  <si>
    <t>Pui de carne</t>
  </si>
  <si>
    <t xml:space="preserve">Consum de energie si combustibil </t>
  </si>
  <si>
    <t>Energie electrica si combustibilli utilizati</t>
  </si>
  <si>
    <t>Consum anual</t>
  </si>
  <si>
    <t>Motorina</t>
  </si>
  <si>
    <t>litri</t>
  </si>
  <si>
    <t>mc</t>
  </si>
  <si>
    <t>Electricitate</t>
  </si>
  <si>
    <t>Kw</t>
  </si>
  <si>
    <t>Reclamatii</t>
  </si>
  <si>
    <t>Reclamatii de mediu</t>
  </si>
  <si>
    <t>Numar</t>
  </si>
  <si>
    <t>Solutionare</t>
  </si>
  <si>
    <t>Observatii</t>
  </si>
  <si>
    <t>Reclamatii primite</t>
  </si>
  <si>
    <t>Reclamatii care cer o actiune corectiva</t>
  </si>
  <si>
    <t>Categorii de reclamatii</t>
  </si>
  <si>
    <t xml:space="preserve">            • Miros</t>
  </si>
  <si>
    <t xml:space="preserve">            • Zgomot</t>
  </si>
  <si>
    <t xml:space="preserve">            • Apa</t>
  </si>
  <si>
    <t xml:space="preserve">            • Aer</t>
  </si>
  <si>
    <t xml:space="preserve">            • Procedurale</t>
  </si>
  <si>
    <t xml:space="preserve">            • Diverse</t>
  </si>
  <si>
    <t>Consumuri de apa</t>
  </si>
  <si>
    <t>Sursa proprie / terti</t>
  </si>
  <si>
    <t>Unitatea de masura</t>
  </si>
  <si>
    <t>Apa subterana</t>
  </si>
  <si>
    <t xml:space="preserve">Proprie </t>
  </si>
  <si>
    <t>Apa de suprafata</t>
  </si>
  <si>
    <t>Apa municipala</t>
  </si>
  <si>
    <t>Emisii in aer</t>
  </si>
  <si>
    <t>Nr.crt.</t>
  </si>
  <si>
    <t>Sursa / Echipament de depoluare</t>
  </si>
  <si>
    <t>Cos</t>
  </si>
  <si>
    <t>Combustibil utilizat</t>
  </si>
  <si>
    <t>Poluant</t>
  </si>
  <si>
    <r>
      <t xml:space="preserve">VLE                    </t>
    </r>
    <r>
      <rPr>
        <sz val="11"/>
        <color theme="1"/>
        <rFont val="Arial Narrow"/>
        <family val="2"/>
      </rPr>
      <t>( mg / m</t>
    </r>
    <r>
      <rPr>
        <sz val="11"/>
        <color theme="1"/>
        <rFont val="Calibri"/>
        <family val="2"/>
      </rPr>
      <t xml:space="preserve">³ </t>
    </r>
    <r>
      <rPr>
        <sz val="11"/>
        <color theme="1"/>
        <rFont val="Arial Narrow"/>
        <family val="2"/>
      </rPr>
      <t>)</t>
    </r>
  </si>
  <si>
    <t>Tip monitorizare continua / discontinua</t>
  </si>
  <si>
    <t>discontinua</t>
  </si>
  <si>
    <t>Emisii in apa</t>
  </si>
  <si>
    <t>Sursa generatoare</t>
  </si>
  <si>
    <t>Natura apei</t>
  </si>
  <si>
    <t>Punct de evacuare / prelevare ape uzate</t>
  </si>
  <si>
    <t>Poluanti existenti in apa uzata</t>
  </si>
  <si>
    <t>pH</t>
  </si>
  <si>
    <t>6,5 - 8,5</t>
  </si>
  <si>
    <t>Materii in suspensie</t>
  </si>
  <si>
    <t>CBO₅</t>
  </si>
  <si>
    <t>CCOCr</t>
  </si>
  <si>
    <t>NH₄+</t>
  </si>
  <si>
    <t>Fosfor total</t>
  </si>
  <si>
    <t>Detergenti sintetici biodegradabili</t>
  </si>
  <si>
    <t>Calitatea apei subterane</t>
  </si>
  <si>
    <t>Locul prelevarii probei</t>
  </si>
  <si>
    <t>Indicator de calitate analizat</t>
  </si>
  <si>
    <t>Foraj de observatie</t>
  </si>
  <si>
    <t>Gaz natural</t>
  </si>
  <si>
    <t>SO₂</t>
  </si>
  <si>
    <t>NO₂</t>
  </si>
  <si>
    <t>CO</t>
  </si>
  <si>
    <t>Pulberi</t>
  </si>
  <si>
    <t>Nord
45°07'39,6”;                                                                  45°07'46,5”</t>
  </si>
  <si>
    <t>Evacuare finala</t>
  </si>
  <si>
    <t>Semestru I</t>
  </si>
  <si>
    <t>Semestru II</t>
  </si>
  <si>
    <t>Substante extractibile cu solventi organici</t>
  </si>
  <si>
    <t>7,01</t>
  </si>
  <si>
    <t>&lt; 30</t>
  </si>
  <si>
    <t>1,72</t>
  </si>
  <si>
    <t>Azot amoniacal</t>
  </si>
  <si>
    <t>0,071</t>
  </si>
  <si>
    <t>0,043</t>
  </si>
  <si>
    <r>
      <t>Valoare masurata                                                                   ( mg / m</t>
    </r>
    <r>
      <rPr>
        <sz val="12"/>
        <color theme="1"/>
        <rFont val="Calibri"/>
        <family val="2"/>
      </rPr>
      <t>³ )</t>
    </r>
  </si>
  <si>
    <t xml:space="preserve">Gaz natural </t>
  </si>
  <si>
    <t>Centrala termica</t>
  </si>
  <si>
    <t>SC PROTECT COLECTOR SRL</t>
  </si>
  <si>
    <t xml:space="preserve">   </t>
  </si>
  <si>
    <t>Activitate crestere pasari / activitate personal</t>
  </si>
  <si>
    <t>Coordonatele amplasamentului                                                                                      (latitudine N, longitudine E)</t>
  </si>
  <si>
    <t xml:space="preserve">Nota*
- Pentru monitorizarea continua se vor anexa rapoartele lunare generate de către softul de prelucrare a datelor monitorizate; 
- Pentru monitorizarea  discontinue se vor anexa buletinele de analiza emise de către laboratorul propriu/terţi;
- Se vor preciza condiţiile de temperatură proces / monitorizare emisii 
</t>
  </si>
  <si>
    <r>
      <t xml:space="preserve">VLE masurat                                                                                                                                                                 </t>
    </r>
    <r>
      <rPr>
        <sz val="10.5"/>
        <color theme="1"/>
        <rFont val="Arial Narrow"/>
        <family val="2"/>
      </rPr>
      <t xml:space="preserve">  (mg/l)</t>
    </r>
  </si>
  <si>
    <t xml:space="preserve"> 320.000 capete / serie</t>
  </si>
  <si>
    <t>Ape uzate tehnologice / ape menajere</t>
  </si>
  <si>
    <r>
      <t xml:space="preserve">V.L.E. conf. Autorizatiei                               </t>
    </r>
    <r>
      <rPr>
        <sz val="10.5"/>
        <color theme="1"/>
        <rFont val="Arial Narrow"/>
        <family val="2"/>
      </rPr>
      <t xml:space="preserve">  (mg/l)</t>
    </r>
  </si>
  <si>
    <r>
      <t xml:space="preserve">Valoarea inregistrata la momentul autorizarii                                                                   </t>
    </r>
    <r>
      <rPr>
        <sz val="10.5"/>
        <color theme="1"/>
        <rFont val="Arial Narrow"/>
        <family val="2"/>
      </rPr>
      <t xml:space="preserve">   (mg/l)</t>
    </r>
  </si>
  <si>
    <t>6,9</t>
  </si>
  <si>
    <t>&lt;0,065</t>
  </si>
  <si>
    <t>&lt;0,064</t>
  </si>
  <si>
    <t>Reziduu filtrat la 105 °C</t>
  </si>
  <si>
    <t>5/27.12.2017</t>
  </si>
  <si>
    <t>&lt;20</t>
  </si>
  <si>
    <r>
      <t xml:space="preserve">Valoarea masurata   </t>
    </r>
    <r>
      <rPr>
        <sz val="10.5"/>
        <color theme="1"/>
        <rFont val="Arial Narrow"/>
        <family val="2"/>
      </rPr>
      <t>(mg/l)</t>
    </r>
  </si>
  <si>
    <t>SC AAYLEX PROD SA</t>
  </si>
  <si>
    <t>SC NECUNI TRANS SRL</t>
  </si>
  <si>
    <t>SC MSD COM SRL</t>
  </si>
  <si>
    <t>SC RER SUD SA</t>
  </si>
  <si>
    <t>capete / serie                                           (7 serii / an)</t>
  </si>
  <si>
    <t>Raport anual de mediu Ferma Buzau -  SC AVICOLA Buzau SA -  2019</t>
  </si>
  <si>
    <t>7,6</t>
  </si>
  <si>
    <t>0,450</t>
  </si>
  <si>
    <t>1,40</t>
  </si>
  <si>
    <t>7,3</t>
  </si>
  <si>
    <t>0,085</t>
  </si>
  <si>
    <t>2,30</t>
  </si>
  <si>
    <t>1,75</t>
  </si>
  <si>
    <t>7,0</t>
  </si>
  <si>
    <t>&lt;1,33</t>
  </si>
  <si>
    <t>320.000 pui/serie ( 7 serii/an)</t>
  </si>
  <si>
    <t xml:space="preserve">SC RER SUD SA </t>
  </si>
  <si>
    <r>
      <t xml:space="preserve">Luna </t>
    </r>
    <r>
      <rPr>
        <b/>
        <u/>
        <sz val="11"/>
        <rFont val="Arial Narrow"/>
        <family val="2"/>
      </rPr>
      <t>ianuarie</t>
    </r>
  </si>
  <si>
    <r>
      <t xml:space="preserve">Luna </t>
    </r>
    <r>
      <rPr>
        <b/>
        <u/>
        <sz val="11"/>
        <rFont val="Arial Narrow"/>
        <family val="2"/>
      </rPr>
      <t>februarie</t>
    </r>
  </si>
  <si>
    <r>
      <t xml:space="preserve">Luna           </t>
    </r>
    <r>
      <rPr>
        <b/>
        <u/>
        <sz val="11"/>
        <rFont val="Arial Narrow"/>
        <family val="2"/>
      </rPr>
      <t>martie</t>
    </r>
  </si>
  <si>
    <r>
      <t xml:space="preserve">Luna       </t>
    </r>
    <r>
      <rPr>
        <b/>
        <u/>
        <sz val="11"/>
        <rFont val="Arial Narrow"/>
        <family val="2"/>
      </rPr>
      <t>aprilie</t>
    </r>
  </si>
  <si>
    <r>
      <t xml:space="preserve">Luna                </t>
    </r>
    <r>
      <rPr>
        <b/>
        <u/>
        <sz val="11"/>
        <rFont val="Arial Narrow"/>
        <family val="2"/>
      </rPr>
      <t>mai</t>
    </r>
  </si>
  <si>
    <r>
      <t xml:space="preserve">Luna     </t>
    </r>
    <r>
      <rPr>
        <b/>
        <u/>
        <sz val="11"/>
        <rFont val="Arial Narrow"/>
        <family val="2"/>
      </rPr>
      <t>iunie</t>
    </r>
  </si>
  <si>
    <r>
      <t xml:space="preserve">Luna            </t>
    </r>
    <r>
      <rPr>
        <b/>
        <u/>
        <sz val="11"/>
        <rFont val="Arial Narrow"/>
        <family val="2"/>
      </rPr>
      <t>iulie</t>
    </r>
  </si>
  <si>
    <r>
      <t xml:space="preserve">Luna             </t>
    </r>
    <r>
      <rPr>
        <b/>
        <u/>
        <sz val="11"/>
        <rFont val="Arial Narrow"/>
        <family val="2"/>
      </rPr>
      <t>august</t>
    </r>
  </si>
  <si>
    <r>
      <t xml:space="preserve">Luna </t>
    </r>
    <r>
      <rPr>
        <b/>
        <u/>
        <sz val="11"/>
        <rFont val="Arial Narrow"/>
        <family val="2"/>
      </rPr>
      <t>septembrie</t>
    </r>
  </si>
  <si>
    <r>
      <t xml:space="preserve">Luna </t>
    </r>
    <r>
      <rPr>
        <b/>
        <u/>
        <sz val="11"/>
        <rFont val="Arial Narrow"/>
        <family val="2"/>
      </rPr>
      <t>octombrie</t>
    </r>
  </si>
  <si>
    <r>
      <t xml:space="preserve">Luna </t>
    </r>
    <r>
      <rPr>
        <b/>
        <u/>
        <sz val="11"/>
        <rFont val="Arial Narrow"/>
        <family val="2"/>
      </rPr>
      <t>noiembrie</t>
    </r>
  </si>
  <si>
    <r>
      <t xml:space="preserve">Luna </t>
    </r>
    <r>
      <rPr>
        <b/>
        <u/>
        <sz val="11"/>
        <rFont val="Arial Narrow"/>
        <family val="2"/>
      </rPr>
      <t>decembrie</t>
    </r>
  </si>
  <si>
    <t>9,70</t>
  </si>
  <si>
    <t>26,4</t>
  </si>
  <si>
    <t>8,49</t>
  </si>
  <si>
    <t>1,96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</si>
</sst>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"/>
  </numFmts>
  <fonts count="26" x14ac:knownFonts="1">
    <font>
      <sz val="11"/>
      <color theme="1"/>
      <name val="Calibri"/>
      <family val="2"/>
      <scheme val="minor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Calibri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sz val="11.5"/>
      <color theme="1"/>
      <name val="Arial Narrow"/>
      <family val="2"/>
    </font>
    <font>
      <sz val="10.5"/>
      <color theme="1"/>
      <name val="Arial Narrow"/>
      <family val="2"/>
    </font>
    <font>
      <sz val="11"/>
      <name val="Arial Narrow"/>
      <family val="2"/>
    </font>
    <font>
      <sz val="14"/>
      <color theme="1"/>
      <name val="Calibri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sz val="14"/>
      <name val="Arial Narrow"/>
      <family val="2"/>
    </font>
    <font>
      <b/>
      <sz val="13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sz val="10"/>
      <name val="Arial Narrow"/>
      <family val="2"/>
    </font>
    <font>
      <sz val="11"/>
      <name val="Calibri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7434"/>
      </left>
      <right style="thin">
        <color indexed="64"/>
      </right>
      <top style="thick">
        <color rgb="FF007434"/>
      </top>
      <bottom/>
      <diagonal/>
    </border>
    <border>
      <left style="thin">
        <color indexed="64"/>
      </left>
      <right style="thin">
        <color indexed="6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 style="thick">
        <color rgb="FF007434"/>
      </right>
      <top style="thick">
        <color rgb="FF007434"/>
      </top>
      <bottom/>
      <diagonal/>
    </border>
    <border>
      <left style="thick">
        <color rgb="FF00743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7434"/>
      </right>
      <top/>
      <bottom style="thin">
        <color indexed="64"/>
      </bottom>
      <diagonal/>
    </border>
    <border>
      <left style="thick">
        <color rgb="FF00743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434"/>
      </right>
      <top style="thin">
        <color indexed="64"/>
      </top>
      <bottom style="thin">
        <color indexed="64"/>
      </bottom>
      <diagonal/>
    </border>
    <border>
      <left style="thick">
        <color rgb="FF007434"/>
      </left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/>
      <top style="thick">
        <color rgb="FF007434"/>
      </top>
      <bottom style="thin">
        <color indexed="64"/>
      </bottom>
      <diagonal/>
    </border>
    <border>
      <left/>
      <right style="thin">
        <color indexed="6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007434"/>
      </bottom>
      <diagonal/>
    </border>
    <border>
      <left style="thin">
        <color indexed="64"/>
      </left>
      <right style="thick">
        <color rgb="FF007434"/>
      </right>
      <top/>
      <bottom style="thick">
        <color rgb="FF0074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 style="thick">
        <color rgb="FF007434"/>
      </right>
      <top style="thin">
        <color indexed="64"/>
      </top>
      <bottom style="thick">
        <color rgb="FF007434"/>
      </bottom>
      <diagonal/>
    </border>
    <border>
      <left style="thick">
        <color rgb="FF007434"/>
      </left>
      <right/>
      <top style="thick">
        <color rgb="FF007434"/>
      </top>
      <bottom style="thin">
        <color indexed="64"/>
      </bottom>
      <diagonal/>
    </border>
    <border>
      <left/>
      <right/>
      <top style="thick">
        <color rgb="FF007434"/>
      </top>
      <bottom style="thin">
        <color indexed="64"/>
      </bottom>
      <diagonal/>
    </border>
    <border>
      <left/>
      <right style="thick">
        <color rgb="FF00743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rgb="FF00743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00743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007434"/>
      </right>
      <top style="thin">
        <color indexed="64"/>
      </top>
      <bottom style="thin">
        <color indexed="64"/>
      </bottom>
      <diagonal/>
    </border>
    <border>
      <left style="thick">
        <color rgb="FF007434"/>
      </left>
      <right/>
      <top style="thin">
        <color indexed="64"/>
      </top>
      <bottom style="thick">
        <color rgb="FF007434"/>
      </bottom>
      <diagonal/>
    </border>
    <border>
      <left/>
      <right/>
      <top style="thin">
        <color indexed="64"/>
      </top>
      <bottom style="thick">
        <color rgb="FF007434"/>
      </bottom>
      <diagonal/>
    </border>
    <border>
      <left/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ck">
        <color rgb="FF007434"/>
      </left>
      <right style="thin">
        <color indexed="6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 style="thick">
        <color rgb="FF007434"/>
      </right>
      <top style="thick">
        <color rgb="FF007434"/>
      </top>
      <bottom style="thin">
        <color indexed="64"/>
      </bottom>
      <diagonal/>
    </border>
    <border>
      <left style="thick">
        <color rgb="FF00743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7434"/>
      </bottom>
      <diagonal/>
    </border>
    <border>
      <left/>
      <right style="thick">
        <color rgb="FF00743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434"/>
      </left>
      <right style="thin">
        <color indexed="64"/>
      </right>
      <top style="medium">
        <color rgb="FF007434"/>
      </top>
      <bottom/>
      <diagonal/>
    </border>
    <border>
      <left style="thin">
        <color indexed="64"/>
      </left>
      <right style="thin">
        <color indexed="64"/>
      </right>
      <top style="medium">
        <color rgb="FF007434"/>
      </top>
      <bottom style="thin">
        <color indexed="64"/>
      </bottom>
      <diagonal/>
    </border>
    <border>
      <left style="thin">
        <color indexed="64"/>
      </left>
      <right/>
      <top style="medium">
        <color rgb="FF007434"/>
      </top>
      <bottom style="thin">
        <color indexed="64"/>
      </bottom>
      <diagonal/>
    </border>
    <border>
      <left/>
      <right style="thin">
        <color indexed="64"/>
      </right>
      <top style="medium">
        <color rgb="FF007434"/>
      </top>
      <bottom style="thin">
        <color indexed="64"/>
      </bottom>
      <diagonal/>
    </border>
    <border>
      <left style="thin">
        <color indexed="64"/>
      </left>
      <right style="medium">
        <color rgb="FF007434"/>
      </right>
      <top style="medium">
        <color rgb="FF007434"/>
      </top>
      <bottom/>
      <diagonal/>
    </border>
    <border>
      <left style="medium">
        <color rgb="FF00743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7434"/>
      </right>
      <top/>
      <bottom style="thin">
        <color indexed="64"/>
      </bottom>
      <diagonal/>
    </border>
    <border>
      <left style="medium">
        <color rgb="FF00743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7434"/>
      </right>
      <top style="thin">
        <color indexed="64"/>
      </top>
      <bottom style="thin">
        <color indexed="64"/>
      </bottom>
      <diagonal/>
    </border>
    <border>
      <left style="medium">
        <color rgb="FF007434"/>
      </left>
      <right style="thin">
        <color indexed="64"/>
      </right>
      <top style="thin">
        <color indexed="64"/>
      </top>
      <bottom style="medium">
        <color rgb="FF007434"/>
      </bottom>
      <diagonal/>
    </border>
    <border>
      <left style="thin">
        <color indexed="64"/>
      </left>
      <right style="thin">
        <color indexed="64"/>
      </right>
      <top/>
      <bottom style="medium">
        <color rgb="FF0074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7434"/>
      </bottom>
      <diagonal/>
    </border>
    <border>
      <left style="thin">
        <color indexed="64"/>
      </left>
      <right style="medium">
        <color rgb="FF007434"/>
      </right>
      <top/>
      <bottom style="medium">
        <color rgb="FF007434"/>
      </bottom>
      <diagonal/>
    </border>
    <border>
      <left style="medium">
        <color rgb="FF007434"/>
      </left>
      <right/>
      <top style="medium">
        <color rgb="FF007434"/>
      </top>
      <bottom/>
      <diagonal/>
    </border>
    <border>
      <left/>
      <right style="thin">
        <color indexed="64"/>
      </right>
      <top style="medium">
        <color rgb="FF007434"/>
      </top>
      <bottom/>
      <diagonal/>
    </border>
    <border>
      <left style="thin">
        <color indexed="64"/>
      </left>
      <right/>
      <top style="medium">
        <color rgb="FF007434"/>
      </top>
      <bottom/>
      <diagonal/>
    </border>
    <border>
      <left/>
      <right/>
      <top style="medium">
        <color rgb="FF007434"/>
      </top>
      <bottom/>
      <diagonal/>
    </border>
    <border>
      <left/>
      <right/>
      <top style="medium">
        <color rgb="FF007434"/>
      </top>
      <bottom style="thin">
        <color indexed="64"/>
      </bottom>
      <diagonal/>
    </border>
    <border>
      <left/>
      <right style="medium">
        <color rgb="FF007434"/>
      </right>
      <top style="medium">
        <color rgb="FF007434"/>
      </top>
      <bottom style="thin">
        <color indexed="64"/>
      </bottom>
      <diagonal/>
    </border>
    <border>
      <left style="medium">
        <color rgb="FF007434"/>
      </left>
      <right/>
      <top/>
      <bottom style="thin">
        <color indexed="64"/>
      </bottom>
      <diagonal/>
    </border>
    <border>
      <left/>
      <right style="medium">
        <color rgb="FF00743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7434"/>
      </bottom>
      <diagonal/>
    </border>
    <border>
      <left/>
      <right/>
      <top style="thin">
        <color indexed="64"/>
      </top>
      <bottom style="medium">
        <color rgb="FF007434"/>
      </bottom>
      <diagonal/>
    </border>
    <border>
      <left/>
      <right style="thin">
        <color indexed="64"/>
      </right>
      <top style="thin">
        <color indexed="64"/>
      </top>
      <bottom style="medium">
        <color rgb="FF007434"/>
      </bottom>
      <diagonal/>
    </border>
    <border>
      <left style="thin">
        <color indexed="64"/>
      </left>
      <right style="medium">
        <color rgb="FF007434"/>
      </right>
      <top style="thin">
        <color indexed="64"/>
      </top>
      <bottom style="medium">
        <color rgb="FF007434"/>
      </bottom>
      <diagonal/>
    </border>
    <border>
      <left style="thin">
        <color indexed="64"/>
      </left>
      <right style="thin">
        <color indexed="64"/>
      </right>
      <top style="medium">
        <color rgb="FF007434"/>
      </top>
      <bottom/>
      <diagonal/>
    </border>
    <border>
      <left style="medium">
        <color rgb="FF007434"/>
      </left>
      <right/>
      <top style="thin">
        <color indexed="64"/>
      </top>
      <bottom/>
      <diagonal/>
    </border>
    <border>
      <left style="medium">
        <color rgb="FF007434"/>
      </left>
      <right/>
      <top/>
      <bottom/>
      <diagonal/>
    </border>
    <border>
      <left style="medium">
        <color rgb="FF007434"/>
      </left>
      <right/>
      <top/>
      <bottom style="medium">
        <color rgb="FF007434"/>
      </bottom>
      <diagonal/>
    </border>
    <border>
      <left/>
      <right style="thin">
        <color indexed="64"/>
      </right>
      <top/>
      <bottom style="medium">
        <color rgb="FF007434"/>
      </bottom>
      <diagonal/>
    </border>
    <border>
      <left style="medium">
        <color rgb="FF007434"/>
      </left>
      <right style="thin">
        <color indexed="64"/>
      </right>
      <top style="medium">
        <color rgb="FF007434"/>
      </top>
      <bottom style="thin">
        <color indexed="64"/>
      </bottom>
      <diagonal/>
    </border>
    <border>
      <left style="thin">
        <color indexed="64"/>
      </left>
      <right style="medium">
        <color rgb="FF007434"/>
      </right>
      <top style="medium">
        <color rgb="FF00743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2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10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6" fillId="0" borderId="0" xfId="0" applyFont="1" applyAlignment="1"/>
    <xf numFmtId="0" fontId="12" fillId="0" borderId="0" xfId="0" applyFont="1" applyBorder="1" applyAlignment="1">
      <alignment horizontal="left" vertical="top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/>
    <xf numFmtId="0" fontId="10" fillId="4" borderId="73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 wrapText="1"/>
    </xf>
    <xf numFmtId="0" fontId="10" fillId="4" borderId="74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8" fillId="0" borderId="0" xfId="1"/>
    <xf numFmtId="0" fontId="8" fillId="0" borderId="0" xfId="1" applyAlignment="1">
      <alignment horizontal="center" wrapText="1"/>
    </xf>
    <xf numFmtId="0" fontId="17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165" fontId="14" fillId="0" borderId="1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vertical="center"/>
    </xf>
    <xf numFmtId="166" fontId="24" fillId="0" borderId="1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/>
    <xf numFmtId="2" fontId="14" fillId="0" borderId="1" xfId="0" applyNumberFormat="1" applyFont="1" applyFill="1" applyBorder="1" applyAlignment="1">
      <alignment vertical="center"/>
    </xf>
    <xf numFmtId="164" fontId="14" fillId="0" borderId="9" xfId="0" applyNumberFormat="1" applyFont="1" applyFill="1" applyBorder="1" applyAlignment="1">
      <alignment vertical="center"/>
    </xf>
    <xf numFmtId="164" fontId="14" fillId="0" borderId="14" xfId="0" applyNumberFormat="1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vertical="center"/>
    </xf>
    <xf numFmtId="1" fontId="14" fillId="0" borderId="14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17" fillId="0" borderId="42" xfId="0" applyFont="1" applyFill="1" applyBorder="1"/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vertical="center"/>
    </xf>
    <xf numFmtId="164" fontId="14" fillId="0" borderId="51" xfId="0" applyNumberFormat="1" applyFont="1" applyFill="1" applyBorder="1" applyAlignment="1">
      <alignment vertical="center"/>
    </xf>
    <xf numFmtId="0" fontId="14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vertical="center"/>
    </xf>
    <xf numFmtId="0" fontId="24" fillId="0" borderId="54" xfId="0" applyFont="1" applyFill="1" applyBorder="1" applyAlignment="1">
      <alignment horizontal="center" vertical="center"/>
    </xf>
    <xf numFmtId="1" fontId="14" fillId="0" borderId="53" xfId="0" applyNumberFormat="1" applyFont="1" applyFill="1" applyBorder="1" applyAlignment="1">
      <alignment vertical="center"/>
    </xf>
    <xf numFmtId="0" fontId="24" fillId="0" borderId="53" xfId="0" applyFont="1" applyFill="1" applyBorder="1" applyAlignment="1">
      <alignment horizontal="center" vertical="center"/>
    </xf>
    <xf numFmtId="1" fontId="14" fillId="0" borderId="55" xfId="0" applyNumberFormat="1" applyFont="1" applyFill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9" fillId="0" borderId="15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4" borderId="17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0" fillId="2" borderId="54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68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 wrapText="1"/>
    </xf>
    <xf numFmtId="0" fontId="12" fillId="2" borderId="66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 vertical="center" wrapText="1"/>
    </xf>
    <xf numFmtId="0" fontId="10" fillId="4" borderId="5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F99FF"/>
      <color rgb="FF007434"/>
      <color rgb="FFCCFFCC"/>
      <color rgb="FF0050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BFE95.105CA3C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BFE95.105CA3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</xdr:row>
      <xdr:rowOff>0</xdr:rowOff>
    </xdr:from>
    <xdr:to>
      <xdr:col>1</xdr:col>
      <xdr:colOff>455085</xdr:colOff>
      <xdr:row>3</xdr:row>
      <xdr:rowOff>24341</xdr:rowOff>
    </xdr:to>
    <xdr:pic>
      <xdr:nvPicPr>
        <xdr:cNvPr id="2" name="Picture 1" descr="sigl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2" y="306916"/>
          <a:ext cx="423336" cy="66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20107</xdr:colOff>
      <xdr:row>27</xdr:row>
      <xdr:rowOff>76200</xdr:rowOff>
    </xdr:from>
    <xdr:to>
      <xdr:col>1</xdr:col>
      <xdr:colOff>475193</xdr:colOff>
      <xdr:row>29</xdr:row>
      <xdr:rowOff>141816</xdr:rowOff>
    </xdr:to>
    <xdr:pic>
      <xdr:nvPicPr>
        <xdr:cNvPr id="3" name="Picture 2" descr="sigl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132" y="7610475"/>
          <a:ext cx="455086" cy="541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31748</xdr:colOff>
      <xdr:row>60</xdr:row>
      <xdr:rowOff>179916</xdr:rowOff>
    </xdr:from>
    <xdr:to>
      <xdr:col>1</xdr:col>
      <xdr:colOff>455084</xdr:colOff>
      <xdr:row>63</xdr:row>
      <xdr:rowOff>52917</xdr:rowOff>
    </xdr:to>
    <xdr:pic>
      <xdr:nvPicPr>
        <xdr:cNvPr id="4" name="Picture 3" descr="sigla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1" y="17515416"/>
          <a:ext cx="423336" cy="635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21165</xdr:colOff>
      <xdr:row>92</xdr:row>
      <xdr:rowOff>0</xdr:rowOff>
    </xdr:from>
    <xdr:to>
      <xdr:col>1</xdr:col>
      <xdr:colOff>465667</xdr:colOff>
      <xdr:row>94</xdr:row>
      <xdr:rowOff>21167</xdr:rowOff>
    </xdr:to>
    <xdr:pic>
      <xdr:nvPicPr>
        <xdr:cNvPr id="7" name="Picture 6" descr="sigl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8" y="26225499"/>
          <a:ext cx="444502" cy="635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0</xdr:row>
      <xdr:rowOff>297657</xdr:rowOff>
    </xdr:from>
    <xdr:to>
      <xdr:col>1</xdr:col>
      <xdr:colOff>535782</xdr:colOff>
      <xdr:row>2</xdr:row>
      <xdr:rowOff>155864</xdr:rowOff>
    </xdr:to>
    <xdr:pic>
      <xdr:nvPicPr>
        <xdr:cNvPr id="2" name="Picture 1" descr="sigla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64" y="297657"/>
          <a:ext cx="523877" cy="481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119063</xdr:rowOff>
    </xdr:from>
    <xdr:to>
      <xdr:col>1</xdr:col>
      <xdr:colOff>511969</xdr:colOff>
      <xdr:row>33</xdr:row>
      <xdr:rowOff>23813</xdr:rowOff>
    </xdr:to>
    <xdr:pic>
      <xdr:nvPicPr>
        <xdr:cNvPr id="5" name="Picture 4" descr="sigla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9108282"/>
          <a:ext cx="511969" cy="690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99578</xdr:colOff>
      <xdr:row>57</xdr:row>
      <xdr:rowOff>104991</xdr:rowOff>
    </xdr:from>
    <xdr:to>
      <xdr:col>1</xdr:col>
      <xdr:colOff>563923</xdr:colOff>
      <xdr:row>60</xdr:row>
      <xdr:rowOff>42214</xdr:rowOff>
    </xdr:to>
    <xdr:pic>
      <xdr:nvPicPr>
        <xdr:cNvPr id="7" name="Picture 6" descr="sigla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37" y="17587696"/>
          <a:ext cx="464345" cy="707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35719</xdr:colOff>
      <xdr:row>86</xdr:row>
      <xdr:rowOff>119062</xdr:rowOff>
    </xdr:from>
    <xdr:to>
      <xdr:col>1</xdr:col>
      <xdr:colOff>547689</xdr:colOff>
      <xdr:row>89</xdr:row>
      <xdr:rowOff>11907</xdr:rowOff>
    </xdr:to>
    <xdr:pic>
      <xdr:nvPicPr>
        <xdr:cNvPr id="6" name="Picture 5" descr="sigla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6527125"/>
          <a:ext cx="511970" cy="702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190499</xdr:colOff>
      <xdr:row>116</xdr:row>
      <xdr:rowOff>130968</xdr:rowOff>
    </xdr:from>
    <xdr:to>
      <xdr:col>1</xdr:col>
      <xdr:colOff>523875</xdr:colOff>
      <xdr:row>119</xdr:row>
      <xdr:rowOff>35718</xdr:rowOff>
    </xdr:to>
    <xdr:pic>
      <xdr:nvPicPr>
        <xdr:cNvPr id="8" name="Picture 7" descr="sigla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35266312"/>
          <a:ext cx="535782" cy="690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11905</xdr:colOff>
      <xdr:row>146</xdr:row>
      <xdr:rowOff>130969</xdr:rowOff>
    </xdr:from>
    <xdr:to>
      <xdr:col>1</xdr:col>
      <xdr:colOff>547688</xdr:colOff>
      <xdr:row>149</xdr:row>
      <xdr:rowOff>47625</xdr:rowOff>
    </xdr:to>
    <xdr:pic>
      <xdr:nvPicPr>
        <xdr:cNvPr id="9" name="Picture 8" descr="sigla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44029313"/>
          <a:ext cx="535783" cy="70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11905</xdr:colOff>
      <xdr:row>176</xdr:row>
      <xdr:rowOff>190500</xdr:rowOff>
    </xdr:from>
    <xdr:to>
      <xdr:col>1</xdr:col>
      <xdr:colOff>547688</xdr:colOff>
      <xdr:row>179</xdr:row>
      <xdr:rowOff>83344</xdr:rowOff>
    </xdr:to>
    <xdr:pic>
      <xdr:nvPicPr>
        <xdr:cNvPr id="10" name="Picture 9" descr="sigla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52792313"/>
          <a:ext cx="535783" cy="678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190499</xdr:colOff>
      <xdr:row>202</xdr:row>
      <xdr:rowOff>107156</xdr:rowOff>
    </xdr:from>
    <xdr:to>
      <xdr:col>1</xdr:col>
      <xdr:colOff>535782</xdr:colOff>
      <xdr:row>205</xdr:row>
      <xdr:rowOff>71438</xdr:rowOff>
    </xdr:to>
    <xdr:pic>
      <xdr:nvPicPr>
        <xdr:cNvPr id="12" name="Picture 11" descr="sigla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61376719"/>
          <a:ext cx="547689" cy="726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11905</xdr:colOff>
      <xdr:row>232</xdr:row>
      <xdr:rowOff>178593</xdr:rowOff>
    </xdr:from>
    <xdr:to>
      <xdr:col>1</xdr:col>
      <xdr:colOff>559594</xdr:colOff>
      <xdr:row>235</xdr:row>
      <xdr:rowOff>59533</xdr:rowOff>
    </xdr:to>
    <xdr:pic>
      <xdr:nvPicPr>
        <xdr:cNvPr id="11" name="Picture 10" descr="sigla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0115906"/>
          <a:ext cx="547689" cy="666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11905</xdr:colOff>
      <xdr:row>262</xdr:row>
      <xdr:rowOff>178594</xdr:rowOff>
    </xdr:from>
    <xdr:to>
      <xdr:col>1</xdr:col>
      <xdr:colOff>559594</xdr:colOff>
      <xdr:row>265</xdr:row>
      <xdr:rowOff>71439</xdr:rowOff>
    </xdr:to>
    <xdr:pic>
      <xdr:nvPicPr>
        <xdr:cNvPr id="13" name="Picture 12" descr="sigla.JP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8807469"/>
          <a:ext cx="547689" cy="678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11906</xdr:colOff>
      <xdr:row>292</xdr:row>
      <xdr:rowOff>178594</xdr:rowOff>
    </xdr:from>
    <xdr:to>
      <xdr:col>1</xdr:col>
      <xdr:colOff>583408</xdr:colOff>
      <xdr:row>295</xdr:row>
      <xdr:rowOff>71439</xdr:rowOff>
    </xdr:to>
    <xdr:pic>
      <xdr:nvPicPr>
        <xdr:cNvPr id="14" name="Picture 13" descr="sigla.JP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87487125"/>
          <a:ext cx="571502" cy="654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20564</xdr:colOff>
      <xdr:row>318</xdr:row>
      <xdr:rowOff>143958</xdr:rowOff>
    </xdr:from>
    <xdr:to>
      <xdr:col>1</xdr:col>
      <xdr:colOff>568253</xdr:colOff>
      <xdr:row>321</xdr:row>
      <xdr:rowOff>36803</xdr:rowOff>
    </xdr:to>
    <xdr:pic>
      <xdr:nvPicPr>
        <xdr:cNvPr id="15" name="Picture 14" descr="sigla.JP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23" y="96104003"/>
          <a:ext cx="547689" cy="663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@avicolabuzau.r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0"/>
  <sheetViews>
    <sheetView topLeftCell="A22" zoomScaleNormal="100" zoomScaleSheetLayoutView="106" workbookViewId="0">
      <selection activeCell="E29" sqref="E29:F29"/>
    </sheetView>
  </sheetViews>
  <sheetFormatPr defaultRowHeight="15" x14ac:dyDescent="0.25"/>
  <cols>
    <col min="1" max="1" width="3" customWidth="1"/>
    <col min="2" max="2" width="7.28515625" customWidth="1"/>
    <col min="3" max="3" width="10.5703125" customWidth="1"/>
    <col min="4" max="4" width="9.7109375" customWidth="1"/>
    <col min="5" max="5" width="8.42578125" customWidth="1"/>
    <col min="6" max="6" width="15.85546875" customWidth="1"/>
    <col min="7" max="7" width="14.42578125" customWidth="1"/>
    <col min="8" max="8" width="10.42578125" customWidth="1"/>
    <col min="9" max="9" width="18.5703125" customWidth="1"/>
    <col min="10" max="10" width="7" customWidth="1"/>
    <col min="11" max="11" width="15.5703125" customWidth="1"/>
    <col min="12" max="12" width="16.140625" customWidth="1"/>
    <col min="13" max="13" width="27.140625" customWidth="1"/>
    <col min="14" max="14" width="15.140625" customWidth="1"/>
  </cols>
  <sheetData>
    <row r="1" spans="2:13" ht="15" customHeight="1" x14ac:dyDescent="0.25"/>
    <row r="2" spans="2:13" ht="15" customHeight="1" x14ac:dyDescent="0.25"/>
    <row r="3" spans="2:13" ht="30" customHeight="1" x14ac:dyDescent="0.25">
      <c r="C3" s="111" t="s">
        <v>176</v>
      </c>
      <c r="D3" s="111"/>
      <c r="E3" s="111"/>
      <c r="F3" s="111"/>
      <c r="G3" s="111"/>
      <c r="H3" s="111"/>
      <c r="I3" s="111"/>
      <c r="J3" s="111"/>
      <c r="K3" s="111"/>
      <c r="L3" s="111"/>
    </row>
    <row r="4" spans="2:13" ht="12.95" customHeight="1" x14ac:dyDescent="0.25"/>
    <row r="5" spans="2:13" ht="12.95" customHeight="1" thickBot="1" x14ac:dyDescent="0.35">
      <c r="L5" s="1"/>
      <c r="M5" s="1"/>
    </row>
    <row r="6" spans="2:13" ht="35.25" customHeight="1" thickTop="1" x14ac:dyDescent="0.3">
      <c r="B6" s="127" t="s">
        <v>41</v>
      </c>
      <c r="C6" s="128"/>
      <c r="D6" s="128"/>
      <c r="E6" s="128"/>
      <c r="F6" s="128"/>
      <c r="G6" s="128"/>
      <c r="H6" s="128"/>
      <c r="I6" s="128"/>
      <c r="J6" s="128"/>
      <c r="K6" s="129"/>
      <c r="L6" s="1"/>
      <c r="M6" s="1"/>
    </row>
    <row r="7" spans="2:13" ht="21" customHeight="1" x14ac:dyDescent="0.3">
      <c r="B7" s="103" t="s">
        <v>42</v>
      </c>
      <c r="C7" s="104"/>
      <c r="D7" s="104"/>
      <c r="E7" s="104"/>
      <c r="F7" s="104"/>
      <c r="G7" s="105" t="s">
        <v>63</v>
      </c>
      <c r="H7" s="105"/>
      <c r="I7" s="105"/>
      <c r="J7" s="105"/>
      <c r="K7" s="106"/>
      <c r="L7" s="1"/>
      <c r="M7" s="1"/>
    </row>
    <row r="8" spans="2:13" ht="21" customHeight="1" x14ac:dyDescent="0.3">
      <c r="B8" s="103" t="s">
        <v>43</v>
      </c>
      <c r="C8" s="104"/>
      <c r="D8" s="104"/>
      <c r="E8" s="104"/>
      <c r="F8" s="104"/>
      <c r="G8" s="132" t="s">
        <v>64</v>
      </c>
      <c r="H8" s="133"/>
      <c r="I8" s="133"/>
      <c r="J8" s="133"/>
      <c r="K8" s="134"/>
      <c r="L8" s="1"/>
      <c r="M8" s="1"/>
    </row>
    <row r="9" spans="2:13" ht="21" customHeight="1" x14ac:dyDescent="0.3">
      <c r="B9" s="103" t="s">
        <v>44</v>
      </c>
      <c r="C9" s="104"/>
      <c r="D9" s="104"/>
      <c r="E9" s="104"/>
      <c r="F9" s="104"/>
      <c r="G9" s="11"/>
      <c r="H9" s="12"/>
      <c r="I9" s="12"/>
      <c r="J9" s="12"/>
      <c r="K9" s="13"/>
      <c r="L9" s="1"/>
      <c r="M9" s="1"/>
    </row>
    <row r="10" spans="2:13" ht="58.5" customHeight="1" x14ac:dyDescent="0.3">
      <c r="B10" s="141" t="s">
        <v>157</v>
      </c>
      <c r="C10" s="142"/>
      <c r="D10" s="142"/>
      <c r="E10" s="142"/>
      <c r="F10" s="142"/>
      <c r="G10" s="130" t="s">
        <v>140</v>
      </c>
      <c r="H10" s="105"/>
      <c r="I10" s="130" t="s">
        <v>65</v>
      </c>
      <c r="J10" s="105"/>
      <c r="K10" s="106"/>
      <c r="L10" s="1"/>
      <c r="M10" s="1"/>
    </row>
    <row r="11" spans="2:13" ht="21" customHeight="1" x14ac:dyDescent="0.3">
      <c r="B11" s="103" t="s">
        <v>45</v>
      </c>
      <c r="C11" s="104"/>
      <c r="D11" s="104"/>
      <c r="E11" s="104"/>
      <c r="F11" s="104"/>
      <c r="G11" s="105" t="s">
        <v>46</v>
      </c>
      <c r="H11" s="105"/>
      <c r="I11" s="105"/>
      <c r="J11" s="105"/>
      <c r="K11" s="106"/>
      <c r="L11" s="1"/>
      <c r="M11" s="1"/>
    </row>
    <row r="12" spans="2:13" ht="21" customHeight="1" x14ac:dyDescent="0.3">
      <c r="B12" s="103" t="s">
        <v>47</v>
      </c>
      <c r="C12" s="104"/>
      <c r="D12" s="104"/>
      <c r="E12" s="104"/>
      <c r="F12" s="104"/>
      <c r="G12" s="105" t="s">
        <v>48</v>
      </c>
      <c r="H12" s="105"/>
      <c r="I12" s="105"/>
      <c r="J12" s="105"/>
      <c r="K12" s="106"/>
      <c r="L12" s="1"/>
      <c r="M12" s="1"/>
    </row>
    <row r="13" spans="2:13" ht="21" customHeight="1" x14ac:dyDescent="0.3">
      <c r="B13" s="103" t="s">
        <v>49</v>
      </c>
      <c r="C13" s="104"/>
      <c r="D13" s="104"/>
      <c r="E13" s="104"/>
      <c r="F13" s="104"/>
      <c r="G13" s="105" t="s">
        <v>186</v>
      </c>
      <c r="H13" s="105"/>
      <c r="I13" s="105"/>
      <c r="J13" s="105"/>
      <c r="K13" s="106"/>
      <c r="L13" s="1"/>
      <c r="M13" s="1"/>
    </row>
    <row r="14" spans="2:13" ht="21" customHeight="1" x14ac:dyDescent="0.3">
      <c r="B14" s="103" t="s">
        <v>50</v>
      </c>
      <c r="C14" s="104"/>
      <c r="D14" s="104"/>
      <c r="E14" s="104"/>
      <c r="F14" s="104"/>
      <c r="G14" s="105" t="s">
        <v>66</v>
      </c>
      <c r="H14" s="105"/>
      <c r="I14" s="105"/>
      <c r="J14" s="105"/>
      <c r="K14" s="106"/>
      <c r="L14" s="1"/>
      <c r="M14" s="1"/>
    </row>
    <row r="15" spans="2:13" ht="21" customHeight="1" x14ac:dyDescent="0.3">
      <c r="B15" s="103" t="s">
        <v>51</v>
      </c>
      <c r="C15" s="104"/>
      <c r="D15" s="104"/>
      <c r="E15" s="104"/>
      <c r="F15" s="104"/>
      <c r="G15" s="105">
        <v>1</v>
      </c>
      <c r="H15" s="105"/>
      <c r="I15" s="105"/>
      <c r="J15" s="105"/>
      <c r="K15" s="106"/>
      <c r="L15" s="1"/>
      <c r="M15" s="1"/>
    </row>
    <row r="16" spans="2:13" ht="21" customHeight="1" x14ac:dyDescent="0.3">
      <c r="B16" s="103" t="s">
        <v>52</v>
      </c>
      <c r="C16" s="104"/>
      <c r="D16" s="104"/>
      <c r="E16" s="104"/>
      <c r="F16" s="104"/>
      <c r="G16" s="105">
        <v>8760</v>
      </c>
      <c r="H16" s="105"/>
      <c r="I16" s="105"/>
      <c r="J16" s="105"/>
      <c r="K16" s="106"/>
      <c r="L16" s="1"/>
      <c r="M16" s="1"/>
    </row>
    <row r="17" spans="2:13" ht="21" customHeight="1" x14ac:dyDescent="0.3">
      <c r="B17" s="103" t="s">
        <v>53</v>
      </c>
      <c r="C17" s="104"/>
      <c r="D17" s="104"/>
      <c r="E17" s="104"/>
      <c r="F17" s="104"/>
      <c r="G17" s="143">
        <v>22</v>
      </c>
      <c r="H17" s="143"/>
      <c r="I17" s="143"/>
      <c r="J17" s="143"/>
      <c r="K17" s="144"/>
      <c r="L17" s="1"/>
      <c r="M17" s="1"/>
    </row>
    <row r="18" spans="2:13" ht="21" customHeight="1" x14ac:dyDescent="0.3">
      <c r="B18" s="103" t="s">
        <v>54</v>
      </c>
      <c r="C18" s="104"/>
      <c r="D18" s="104"/>
      <c r="E18" s="104"/>
      <c r="F18" s="104"/>
      <c r="G18" s="130" t="s">
        <v>168</v>
      </c>
      <c r="H18" s="130"/>
      <c r="I18" s="130"/>
      <c r="J18" s="130"/>
      <c r="K18" s="131"/>
      <c r="L18" s="1"/>
      <c r="M18" s="1"/>
    </row>
    <row r="19" spans="2:13" ht="21" customHeight="1" x14ac:dyDescent="0.3">
      <c r="B19" s="103" t="s">
        <v>55</v>
      </c>
      <c r="C19" s="104"/>
      <c r="D19" s="104"/>
      <c r="E19" s="104"/>
      <c r="F19" s="104"/>
      <c r="G19" s="105" t="s">
        <v>56</v>
      </c>
      <c r="H19" s="105"/>
      <c r="I19" s="105"/>
      <c r="J19" s="105"/>
      <c r="K19" s="106"/>
      <c r="L19" s="1"/>
      <c r="M19" s="1"/>
    </row>
    <row r="20" spans="2:13" ht="21" customHeight="1" x14ac:dyDescent="0.3">
      <c r="B20" s="103" t="s">
        <v>57</v>
      </c>
      <c r="C20" s="104"/>
      <c r="D20" s="104"/>
      <c r="E20" s="104"/>
      <c r="F20" s="104"/>
      <c r="G20" s="105" t="s">
        <v>58</v>
      </c>
      <c r="H20" s="105"/>
      <c r="I20" s="105"/>
      <c r="J20" s="105"/>
      <c r="K20" s="106"/>
      <c r="L20" s="1"/>
      <c r="M20" s="1"/>
    </row>
    <row r="21" spans="2:13" ht="21" customHeight="1" x14ac:dyDescent="0.3">
      <c r="B21" s="103" t="s">
        <v>59</v>
      </c>
      <c r="C21" s="104"/>
      <c r="D21" s="104"/>
      <c r="E21" s="104"/>
      <c r="F21" s="104"/>
      <c r="G21" s="105" t="s">
        <v>60</v>
      </c>
      <c r="H21" s="105"/>
      <c r="I21" s="105"/>
      <c r="J21" s="105"/>
      <c r="K21" s="106"/>
      <c r="L21" s="1"/>
      <c r="M21" s="1"/>
    </row>
    <row r="22" spans="2:13" ht="21" customHeight="1" thickBot="1" x14ac:dyDescent="0.35">
      <c r="B22" s="107" t="s">
        <v>61</v>
      </c>
      <c r="C22" s="108"/>
      <c r="D22" s="108"/>
      <c r="E22" s="108"/>
      <c r="F22" s="108"/>
      <c r="G22" s="109" t="s">
        <v>62</v>
      </c>
      <c r="H22" s="109"/>
      <c r="I22" s="109"/>
      <c r="J22" s="109"/>
      <c r="K22" s="110"/>
      <c r="L22" s="1"/>
      <c r="M22" s="1"/>
    </row>
    <row r="23" spans="2:13" ht="21" customHeight="1" thickTop="1" x14ac:dyDescent="0.3">
      <c r="E23" s="1"/>
      <c r="F23" s="1"/>
      <c r="G23" s="1"/>
      <c r="H23" s="1"/>
      <c r="I23" s="1"/>
      <c r="J23" s="1"/>
      <c r="K23" s="1"/>
      <c r="L23" s="1"/>
      <c r="M23" s="1"/>
    </row>
    <row r="24" spans="2:13" ht="21" customHeight="1" x14ac:dyDescent="0.3">
      <c r="E24" s="1"/>
      <c r="F24" s="1"/>
      <c r="G24" s="1"/>
      <c r="H24" s="1"/>
      <c r="I24" s="1"/>
      <c r="J24" s="1"/>
      <c r="K24" s="1"/>
      <c r="L24" s="1"/>
      <c r="M24" s="1"/>
    </row>
    <row r="25" spans="2:13" ht="21" customHeight="1" x14ac:dyDescent="0.3">
      <c r="E25" s="1"/>
      <c r="F25" s="1"/>
      <c r="G25" s="1"/>
      <c r="H25" s="1"/>
      <c r="I25" s="1"/>
      <c r="J25" s="1"/>
      <c r="K25" s="1"/>
      <c r="L25" s="1"/>
      <c r="M25" s="1"/>
    </row>
    <row r="26" spans="2:13" ht="21" customHeight="1" x14ac:dyDescent="0.3">
      <c r="E26" s="1"/>
      <c r="F26" s="1"/>
      <c r="G26" s="1"/>
      <c r="H26" s="1"/>
      <c r="I26" s="1"/>
      <c r="J26" s="1"/>
      <c r="K26" s="1"/>
      <c r="L26" s="1"/>
      <c r="M26" s="1"/>
    </row>
    <row r="27" spans="2:13" ht="15" customHeight="1" x14ac:dyDescent="0.25"/>
    <row r="28" spans="2:13" ht="24.95" customHeight="1" x14ac:dyDescent="0.25">
      <c r="C28" s="111" t="s">
        <v>176</v>
      </c>
      <c r="D28" s="111"/>
      <c r="E28" s="111"/>
      <c r="F28" s="111"/>
      <c r="G28" s="111"/>
      <c r="H28" s="111"/>
      <c r="I28" s="111"/>
      <c r="J28" s="111"/>
      <c r="K28" s="111"/>
      <c r="L28" s="111"/>
    </row>
    <row r="29" spans="2:13" ht="12.95" customHeight="1" x14ac:dyDescent="0.25"/>
    <row r="30" spans="2:13" ht="12.95" customHeight="1" x14ac:dyDescent="0.25"/>
    <row r="31" spans="2:13" ht="20.100000000000001" customHeight="1" x14ac:dyDescent="0.25">
      <c r="B31" s="2" t="s">
        <v>67</v>
      </c>
    </row>
    <row r="32" spans="2:13" ht="8.1" customHeight="1" thickBot="1" x14ac:dyDescent="0.3"/>
    <row r="33" spans="1:13" ht="20.25" customHeight="1" thickTop="1" x14ac:dyDescent="0.25">
      <c r="B33" s="135" t="s">
        <v>68</v>
      </c>
      <c r="C33" s="121"/>
      <c r="D33" s="121"/>
      <c r="E33" s="121"/>
      <c r="F33" s="136"/>
      <c r="G33" s="120" t="s">
        <v>69</v>
      </c>
      <c r="H33" s="136"/>
      <c r="I33" s="120" t="s">
        <v>70</v>
      </c>
      <c r="J33" s="121"/>
      <c r="K33" s="122"/>
    </row>
    <row r="34" spans="1:13" ht="20.100000000000001" customHeight="1" x14ac:dyDescent="0.25">
      <c r="B34" s="137" t="s">
        <v>71</v>
      </c>
      <c r="C34" s="95"/>
      <c r="D34" s="95"/>
      <c r="E34" s="95"/>
      <c r="F34" s="95"/>
      <c r="G34" s="95" t="s">
        <v>72</v>
      </c>
      <c r="H34" s="95"/>
      <c r="I34" s="138">
        <v>2194570</v>
      </c>
      <c r="J34" s="139"/>
      <c r="K34" s="140"/>
    </row>
    <row r="35" spans="1:13" ht="20.100000000000001" customHeight="1" thickBot="1" x14ac:dyDescent="0.3">
      <c r="B35" s="112" t="s">
        <v>73</v>
      </c>
      <c r="C35" s="113"/>
      <c r="D35" s="113"/>
      <c r="E35" s="113"/>
      <c r="F35" s="114"/>
      <c r="G35" s="115" t="s">
        <v>74</v>
      </c>
      <c r="H35" s="115"/>
      <c r="I35" s="116">
        <v>7462330</v>
      </c>
      <c r="J35" s="116"/>
      <c r="K35" s="117"/>
    </row>
    <row r="36" spans="1:13" ht="12.95" customHeight="1" thickTop="1" x14ac:dyDescent="0.25"/>
    <row r="37" spans="1:13" ht="20.100000000000001" customHeight="1" x14ac:dyDescent="0.25">
      <c r="B37" s="2" t="s">
        <v>75</v>
      </c>
    </row>
    <row r="38" spans="1:13" ht="8.1" customHeight="1" thickBot="1" x14ac:dyDescent="0.3"/>
    <row r="39" spans="1:13" ht="20.25" customHeight="1" thickTop="1" x14ac:dyDescent="0.25">
      <c r="B39" s="118" t="s">
        <v>76</v>
      </c>
      <c r="C39" s="119"/>
      <c r="D39" s="119" t="s">
        <v>69</v>
      </c>
      <c r="E39" s="119"/>
      <c r="F39" s="119" t="s">
        <v>77</v>
      </c>
      <c r="G39" s="119"/>
      <c r="H39" s="119"/>
      <c r="I39" s="120" t="s">
        <v>78</v>
      </c>
      <c r="J39" s="121"/>
      <c r="K39" s="122"/>
    </row>
    <row r="40" spans="1:13" ht="39" customHeight="1" thickBot="1" x14ac:dyDescent="0.3">
      <c r="B40" s="123" t="s">
        <v>79</v>
      </c>
      <c r="C40" s="115"/>
      <c r="D40" s="149" t="s">
        <v>175</v>
      </c>
      <c r="E40" s="150"/>
      <c r="F40" s="115" t="s">
        <v>160</v>
      </c>
      <c r="G40" s="115"/>
      <c r="H40" s="115"/>
      <c r="I40" s="116">
        <v>2148376</v>
      </c>
      <c r="J40" s="116"/>
      <c r="K40" s="117"/>
    </row>
    <row r="41" spans="1:13" ht="12.95" customHeight="1" thickTop="1" x14ac:dyDescent="0.25"/>
    <row r="42" spans="1:13" ht="20.100000000000001" customHeight="1" x14ac:dyDescent="0.25">
      <c r="B42" s="3" t="s">
        <v>80</v>
      </c>
    </row>
    <row r="43" spans="1:13" ht="8.1" customHeight="1" thickBot="1" x14ac:dyDescent="0.3"/>
    <row r="44" spans="1:13" ht="21" customHeight="1" thickTop="1" x14ac:dyDescent="0.25">
      <c r="B44" s="118" t="s">
        <v>81</v>
      </c>
      <c r="C44" s="119"/>
      <c r="D44" s="119"/>
      <c r="E44" s="119"/>
      <c r="F44" s="119"/>
      <c r="G44" s="119" t="s">
        <v>69</v>
      </c>
      <c r="H44" s="119"/>
      <c r="I44" s="119" t="s">
        <v>82</v>
      </c>
      <c r="J44" s="119"/>
      <c r="K44" s="151"/>
    </row>
    <row r="45" spans="1:13" ht="20.100000000000001" customHeight="1" x14ac:dyDescent="0.25">
      <c r="B45" s="124" t="s">
        <v>83</v>
      </c>
      <c r="C45" s="125"/>
      <c r="D45" s="125"/>
      <c r="E45" s="125"/>
      <c r="F45" s="126"/>
      <c r="G45" s="95" t="s">
        <v>84</v>
      </c>
      <c r="H45" s="95"/>
      <c r="I45" s="145">
        <v>1185</v>
      </c>
      <c r="J45" s="145"/>
      <c r="K45" s="146"/>
      <c r="M45" s="28"/>
    </row>
    <row r="46" spans="1:13" ht="15.75" x14ac:dyDescent="0.25">
      <c r="B46" s="124" t="s">
        <v>152</v>
      </c>
      <c r="C46" s="125"/>
      <c r="D46" s="125"/>
      <c r="E46" s="125"/>
      <c r="F46" s="126"/>
      <c r="G46" s="95" t="s">
        <v>85</v>
      </c>
      <c r="H46" s="95"/>
      <c r="I46" s="147">
        <v>334780</v>
      </c>
      <c r="J46" s="147"/>
      <c r="K46" s="148"/>
      <c r="M46" s="29"/>
    </row>
    <row r="47" spans="1:13" ht="20.100000000000001" customHeight="1" thickBot="1" x14ac:dyDescent="0.3">
      <c r="B47" s="112" t="s">
        <v>86</v>
      </c>
      <c r="C47" s="113"/>
      <c r="D47" s="113"/>
      <c r="E47" s="113"/>
      <c r="F47" s="114"/>
      <c r="G47" s="115" t="s">
        <v>87</v>
      </c>
      <c r="H47" s="115"/>
      <c r="I47" s="156">
        <v>818179</v>
      </c>
      <c r="J47" s="156"/>
      <c r="K47" s="157"/>
    </row>
    <row r="48" spans="1:13" ht="20.100000000000001" customHeight="1" thickTop="1" x14ac:dyDescent="0.25">
      <c r="A48" s="4"/>
      <c r="B48" s="2" t="s">
        <v>88</v>
      </c>
      <c r="C48" s="4"/>
      <c r="D48" s="4"/>
      <c r="E48" s="4"/>
      <c r="F48" s="4"/>
      <c r="G48" s="4"/>
      <c r="H48" s="4"/>
      <c r="I48" s="4"/>
      <c r="J48" s="4"/>
      <c r="K48" s="4"/>
    </row>
    <row r="49" spans="1:12" ht="8.1" customHeight="1" thickBo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2" ht="20.25" customHeight="1" thickTop="1" x14ac:dyDescent="0.25">
      <c r="A50" s="4"/>
      <c r="B50" s="158" t="s">
        <v>89</v>
      </c>
      <c r="C50" s="159"/>
      <c r="D50" s="159"/>
      <c r="E50" s="159"/>
      <c r="F50" s="159"/>
      <c r="G50" s="5" t="s">
        <v>90</v>
      </c>
      <c r="H50" s="119" t="s">
        <v>91</v>
      </c>
      <c r="I50" s="119"/>
      <c r="J50" s="119" t="s">
        <v>92</v>
      </c>
      <c r="K50" s="151"/>
    </row>
    <row r="51" spans="1:12" ht="20.100000000000001" customHeight="1" x14ac:dyDescent="0.25">
      <c r="A51" s="4"/>
      <c r="B51" s="152" t="s">
        <v>93</v>
      </c>
      <c r="C51" s="153"/>
      <c r="D51" s="153"/>
      <c r="E51" s="153"/>
      <c r="F51" s="153"/>
      <c r="G51" s="6" t="s">
        <v>23</v>
      </c>
      <c r="H51" s="154" t="s">
        <v>23</v>
      </c>
      <c r="I51" s="126"/>
      <c r="J51" s="154" t="s">
        <v>23</v>
      </c>
      <c r="K51" s="155"/>
    </row>
    <row r="52" spans="1:12" ht="20.100000000000001" customHeight="1" x14ac:dyDescent="0.25">
      <c r="A52" s="4"/>
      <c r="B52" s="152" t="s">
        <v>94</v>
      </c>
      <c r="C52" s="153"/>
      <c r="D52" s="153"/>
      <c r="E52" s="153"/>
      <c r="F52" s="153"/>
      <c r="G52" s="6" t="s">
        <v>23</v>
      </c>
      <c r="H52" s="154" t="s">
        <v>23</v>
      </c>
      <c r="I52" s="126"/>
      <c r="J52" s="154" t="s">
        <v>23</v>
      </c>
      <c r="K52" s="155"/>
    </row>
    <row r="53" spans="1:12" ht="20.100000000000001" customHeight="1" x14ac:dyDescent="0.25">
      <c r="A53" s="4"/>
      <c r="B53" s="152" t="s">
        <v>95</v>
      </c>
      <c r="C53" s="153"/>
      <c r="D53" s="153"/>
      <c r="E53" s="153"/>
      <c r="F53" s="153"/>
      <c r="G53" s="6" t="s">
        <v>23</v>
      </c>
      <c r="H53" s="154" t="s">
        <v>23</v>
      </c>
      <c r="I53" s="126"/>
      <c r="J53" s="154" t="s">
        <v>23</v>
      </c>
      <c r="K53" s="155"/>
    </row>
    <row r="54" spans="1:12" ht="20.100000000000001" customHeight="1" x14ac:dyDescent="0.25">
      <c r="A54" s="4"/>
      <c r="B54" s="152" t="s">
        <v>96</v>
      </c>
      <c r="C54" s="153"/>
      <c r="D54" s="153"/>
      <c r="E54" s="153"/>
      <c r="F54" s="153"/>
      <c r="G54" s="6" t="s">
        <v>23</v>
      </c>
      <c r="H54" s="154" t="s">
        <v>23</v>
      </c>
      <c r="I54" s="126"/>
      <c r="J54" s="154" t="s">
        <v>23</v>
      </c>
      <c r="K54" s="155"/>
    </row>
    <row r="55" spans="1:12" ht="20.100000000000001" customHeight="1" x14ac:dyDescent="0.25">
      <c r="A55" s="4"/>
      <c r="B55" s="160" t="s">
        <v>97</v>
      </c>
      <c r="C55" s="161"/>
      <c r="D55" s="161"/>
      <c r="E55" s="161"/>
      <c r="F55" s="162"/>
      <c r="G55" s="6" t="s">
        <v>23</v>
      </c>
      <c r="H55" s="154" t="s">
        <v>23</v>
      </c>
      <c r="I55" s="126"/>
      <c r="J55" s="154" t="s">
        <v>23</v>
      </c>
      <c r="K55" s="155"/>
    </row>
    <row r="56" spans="1:12" ht="20.100000000000001" customHeight="1" x14ac:dyDescent="0.25">
      <c r="A56" s="4"/>
      <c r="B56" s="152" t="s">
        <v>98</v>
      </c>
      <c r="C56" s="153"/>
      <c r="D56" s="153"/>
      <c r="E56" s="153"/>
      <c r="F56" s="153"/>
      <c r="G56" s="6" t="s">
        <v>23</v>
      </c>
      <c r="H56" s="154" t="s">
        <v>23</v>
      </c>
      <c r="I56" s="126"/>
      <c r="J56" s="154" t="s">
        <v>23</v>
      </c>
      <c r="K56" s="155"/>
    </row>
    <row r="57" spans="1:12" ht="20.100000000000001" customHeight="1" x14ac:dyDescent="0.25">
      <c r="A57" s="4"/>
      <c r="B57" s="152" t="s">
        <v>99</v>
      </c>
      <c r="C57" s="153"/>
      <c r="D57" s="153"/>
      <c r="E57" s="153"/>
      <c r="F57" s="153"/>
      <c r="G57" s="6" t="s">
        <v>23</v>
      </c>
      <c r="H57" s="154" t="s">
        <v>23</v>
      </c>
      <c r="I57" s="126"/>
      <c r="J57" s="154" t="s">
        <v>23</v>
      </c>
      <c r="K57" s="155"/>
    </row>
    <row r="58" spans="1:12" ht="20.100000000000001" customHeight="1" x14ac:dyDescent="0.25">
      <c r="A58" s="4"/>
      <c r="B58" s="152" t="s">
        <v>100</v>
      </c>
      <c r="C58" s="153"/>
      <c r="D58" s="153"/>
      <c r="E58" s="153"/>
      <c r="F58" s="153"/>
      <c r="G58" s="6" t="s">
        <v>23</v>
      </c>
      <c r="H58" s="154" t="s">
        <v>23</v>
      </c>
      <c r="I58" s="126"/>
      <c r="J58" s="154" t="s">
        <v>23</v>
      </c>
      <c r="K58" s="155"/>
    </row>
    <row r="59" spans="1:12" ht="20.100000000000001" customHeight="1" thickBot="1" x14ac:dyDescent="0.3">
      <c r="A59" s="4"/>
      <c r="B59" s="163" t="s">
        <v>101</v>
      </c>
      <c r="C59" s="164"/>
      <c r="D59" s="164"/>
      <c r="E59" s="164"/>
      <c r="F59" s="164"/>
      <c r="G59" s="7" t="s">
        <v>23</v>
      </c>
      <c r="H59" s="165" t="s">
        <v>23</v>
      </c>
      <c r="I59" s="114"/>
      <c r="J59" s="165" t="s">
        <v>23</v>
      </c>
      <c r="K59" s="166"/>
    </row>
    <row r="60" spans="1:12" ht="15" customHeight="1" thickTop="1" x14ac:dyDescent="0.25"/>
    <row r="61" spans="1:12" ht="15" customHeight="1" x14ac:dyDescent="0.25"/>
    <row r="62" spans="1:12" ht="15" customHeight="1" x14ac:dyDescent="0.25"/>
    <row r="63" spans="1:12" ht="30" customHeight="1" x14ac:dyDescent="0.25">
      <c r="C63" s="111" t="s">
        <v>176</v>
      </c>
      <c r="D63" s="111"/>
      <c r="E63" s="111"/>
      <c r="F63" s="111"/>
      <c r="G63" s="111"/>
      <c r="H63" s="111"/>
      <c r="I63" s="111"/>
      <c r="J63" s="111"/>
      <c r="K63" s="111"/>
      <c r="L63" s="111"/>
    </row>
    <row r="64" spans="1:12" ht="12.95" customHeight="1" x14ac:dyDescent="0.25"/>
    <row r="65" spans="1:14" ht="12.95" customHeight="1" x14ac:dyDescent="0.25"/>
    <row r="66" spans="1:14" ht="15.75" x14ac:dyDescent="0.25">
      <c r="A66" s="4"/>
      <c r="B66" s="2" t="s">
        <v>102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5.0999999999999996" customHeight="1" thickBo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6.5" thickTop="1" x14ac:dyDescent="0.25">
      <c r="A68" s="4"/>
      <c r="B68" s="118"/>
      <c r="C68" s="119"/>
      <c r="D68" s="119"/>
      <c r="E68" s="119" t="s">
        <v>103</v>
      </c>
      <c r="F68" s="119"/>
      <c r="G68" s="119" t="s">
        <v>104</v>
      </c>
      <c r="H68" s="119"/>
      <c r="I68" s="119" t="s">
        <v>82</v>
      </c>
      <c r="J68" s="119"/>
      <c r="K68" s="151"/>
      <c r="L68" s="4"/>
      <c r="M68" s="4"/>
      <c r="N68" s="4"/>
    </row>
    <row r="69" spans="1:14" ht="15.75" x14ac:dyDescent="0.25">
      <c r="A69" s="4"/>
      <c r="B69" s="137" t="s">
        <v>105</v>
      </c>
      <c r="C69" s="95"/>
      <c r="D69" s="95"/>
      <c r="E69" s="95" t="s">
        <v>106</v>
      </c>
      <c r="F69" s="95"/>
      <c r="G69" s="95" t="s">
        <v>85</v>
      </c>
      <c r="H69" s="95"/>
      <c r="I69" s="169">
        <v>32571</v>
      </c>
      <c r="J69" s="169"/>
      <c r="K69" s="170"/>
      <c r="L69" s="4"/>
      <c r="M69" s="4"/>
      <c r="N69" s="4"/>
    </row>
    <row r="70" spans="1:14" ht="15.75" x14ac:dyDescent="0.25">
      <c r="A70" s="4"/>
      <c r="B70" s="137" t="s">
        <v>107</v>
      </c>
      <c r="C70" s="95"/>
      <c r="D70" s="95"/>
      <c r="E70" s="171" t="s">
        <v>23</v>
      </c>
      <c r="F70" s="95"/>
      <c r="G70" s="171" t="s">
        <v>23</v>
      </c>
      <c r="H70" s="95"/>
      <c r="I70" s="171" t="s">
        <v>23</v>
      </c>
      <c r="J70" s="95"/>
      <c r="K70" s="172"/>
      <c r="L70" s="4"/>
      <c r="M70" s="4"/>
      <c r="N70" s="4"/>
    </row>
    <row r="71" spans="1:14" ht="16.5" thickBot="1" x14ac:dyDescent="0.3">
      <c r="A71" s="4"/>
      <c r="B71" s="123" t="s">
        <v>108</v>
      </c>
      <c r="C71" s="115"/>
      <c r="D71" s="115"/>
      <c r="E71" s="167" t="s">
        <v>23</v>
      </c>
      <c r="F71" s="115"/>
      <c r="G71" s="167" t="s">
        <v>23</v>
      </c>
      <c r="H71" s="115"/>
      <c r="I71" s="167" t="s">
        <v>23</v>
      </c>
      <c r="J71" s="115"/>
      <c r="K71" s="168"/>
      <c r="L71" s="4"/>
      <c r="M71" s="4"/>
      <c r="N71" s="4"/>
    </row>
    <row r="72" spans="1:14" ht="16.5" thickTop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5.75" customHeight="1" x14ac:dyDescent="0.25">
      <c r="A73" s="4"/>
      <c r="B73" s="237" t="s">
        <v>109</v>
      </c>
      <c r="C73" s="238"/>
      <c r="D73" s="4"/>
      <c r="E73" s="4"/>
      <c r="F73" s="4"/>
      <c r="G73" s="4"/>
      <c r="H73" s="4"/>
      <c r="I73" s="4"/>
      <c r="J73" s="4"/>
      <c r="K73" s="4"/>
      <c r="L73" s="4"/>
    </row>
    <row r="74" spans="1:14" ht="5.0999999999999996" customHeight="1" thickBo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4" ht="47.25" customHeight="1" x14ac:dyDescent="0.25">
      <c r="A75" s="4"/>
      <c r="B75" s="21" t="s">
        <v>110</v>
      </c>
      <c r="C75" s="173" t="s">
        <v>111</v>
      </c>
      <c r="D75" s="177"/>
      <c r="E75" s="22" t="s">
        <v>112</v>
      </c>
      <c r="F75" s="23" t="s">
        <v>113</v>
      </c>
      <c r="G75" s="22" t="s">
        <v>114</v>
      </c>
      <c r="H75" s="23" t="s">
        <v>115</v>
      </c>
      <c r="I75" s="173" t="s">
        <v>151</v>
      </c>
      <c r="J75" s="174"/>
      <c r="K75" s="177"/>
      <c r="L75" s="24" t="s">
        <v>116</v>
      </c>
    </row>
    <row r="76" spans="1:14" ht="18" customHeight="1" x14ac:dyDescent="0.25">
      <c r="A76" s="4"/>
      <c r="B76" s="25">
        <v>1</v>
      </c>
      <c r="C76" s="97" t="s">
        <v>153</v>
      </c>
      <c r="D76" s="97"/>
      <c r="E76" s="95"/>
      <c r="F76" s="79" t="s">
        <v>135</v>
      </c>
      <c r="G76" s="79" t="s">
        <v>136</v>
      </c>
      <c r="H76" s="79">
        <v>35</v>
      </c>
      <c r="I76" s="178" t="s">
        <v>200</v>
      </c>
      <c r="J76" s="178"/>
      <c r="K76" s="178"/>
      <c r="L76" s="26" t="s">
        <v>117</v>
      </c>
    </row>
    <row r="77" spans="1:14" ht="18" customHeight="1" x14ac:dyDescent="0.25">
      <c r="A77" s="4"/>
      <c r="B77" s="25">
        <v>2</v>
      </c>
      <c r="C77" s="97" t="s">
        <v>153</v>
      </c>
      <c r="D77" s="97"/>
      <c r="E77" s="95"/>
      <c r="F77" s="79" t="s">
        <v>135</v>
      </c>
      <c r="G77" s="79" t="s">
        <v>137</v>
      </c>
      <c r="H77" s="79">
        <v>350</v>
      </c>
      <c r="I77" s="178" t="s">
        <v>201</v>
      </c>
      <c r="J77" s="178"/>
      <c r="K77" s="178"/>
      <c r="L77" s="26" t="s">
        <v>117</v>
      </c>
    </row>
    <row r="78" spans="1:14" ht="18" customHeight="1" x14ac:dyDescent="0.25">
      <c r="A78" s="4"/>
      <c r="B78" s="25">
        <v>3</v>
      </c>
      <c r="C78" s="97" t="s">
        <v>153</v>
      </c>
      <c r="D78" s="97"/>
      <c r="E78" s="95"/>
      <c r="F78" s="79" t="s">
        <v>135</v>
      </c>
      <c r="G78" s="79" t="s">
        <v>138</v>
      </c>
      <c r="H78" s="79">
        <v>100</v>
      </c>
      <c r="I78" s="178" t="s">
        <v>202</v>
      </c>
      <c r="J78" s="178"/>
      <c r="K78" s="178"/>
      <c r="L78" s="26" t="s">
        <v>117</v>
      </c>
    </row>
    <row r="79" spans="1:14" ht="18" customHeight="1" thickBot="1" x14ac:dyDescent="0.3">
      <c r="A79" s="4"/>
      <c r="B79" s="27">
        <v>4</v>
      </c>
      <c r="C79" s="99" t="s">
        <v>153</v>
      </c>
      <c r="D79" s="99"/>
      <c r="E79" s="176"/>
      <c r="F79" s="78" t="s">
        <v>135</v>
      </c>
      <c r="G79" s="78" t="s">
        <v>139</v>
      </c>
      <c r="H79" s="78">
        <v>5</v>
      </c>
      <c r="I79" s="180" t="s">
        <v>203</v>
      </c>
      <c r="J79" s="180"/>
      <c r="K79" s="180"/>
      <c r="L79" s="80" t="s">
        <v>117</v>
      </c>
    </row>
    <row r="80" spans="1:14" ht="9.9499999999999993" customHeight="1" x14ac:dyDescent="0.25">
      <c r="A80" s="4"/>
      <c r="B80" s="14"/>
      <c r="C80" s="15"/>
      <c r="D80" s="15"/>
      <c r="E80" s="14"/>
      <c r="F80" s="16"/>
      <c r="G80" s="14"/>
      <c r="H80" s="17"/>
      <c r="I80" s="14"/>
      <c r="J80" s="14"/>
      <c r="K80" s="14"/>
      <c r="L80" s="14"/>
    </row>
    <row r="81" spans="1:14" ht="66.75" customHeight="1" x14ac:dyDescent="0.25">
      <c r="A81" s="4"/>
      <c r="B81" s="179" t="s">
        <v>158</v>
      </c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8"/>
      <c r="N81" s="4"/>
    </row>
    <row r="82" spans="1:14" ht="15" customHeight="1" x14ac:dyDescent="0.25">
      <c r="A82" s="4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8"/>
      <c r="N82" s="4"/>
    </row>
    <row r="83" spans="1:14" ht="15" customHeight="1" x14ac:dyDescent="0.25">
      <c r="A83" s="4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"/>
      <c r="N83" s="4"/>
    </row>
    <row r="84" spans="1:14" ht="15" customHeight="1" x14ac:dyDescent="0.25">
      <c r="A84" s="4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"/>
      <c r="N84" s="4"/>
    </row>
    <row r="85" spans="1:14" ht="15" customHeight="1" x14ac:dyDescent="0.25">
      <c r="A85" s="4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"/>
      <c r="N85" s="4"/>
    </row>
    <row r="86" spans="1:14" ht="15" customHeight="1" x14ac:dyDescent="0.25">
      <c r="A86" s="4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"/>
      <c r="N86" s="4"/>
    </row>
    <row r="87" spans="1:14" ht="15" customHeight="1" x14ac:dyDescent="0.25">
      <c r="A87" s="4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"/>
      <c r="N87" s="4"/>
    </row>
    <row r="88" spans="1:14" ht="15" customHeight="1" x14ac:dyDescent="0.25">
      <c r="A88" s="4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"/>
      <c r="N88" s="4"/>
    </row>
    <row r="89" spans="1:14" ht="15" customHeight="1" x14ac:dyDescent="0.25">
      <c r="A89" s="4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"/>
      <c r="N89" s="4"/>
    </row>
    <row r="90" spans="1:14" ht="15" customHeight="1" x14ac:dyDescent="0.25">
      <c r="A90" s="4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"/>
      <c r="N90" s="4"/>
    </row>
    <row r="91" spans="1:14" ht="15" customHeight="1" x14ac:dyDescent="0.25">
      <c r="A91" s="4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"/>
      <c r="N91" s="4"/>
    </row>
    <row r="92" spans="1:14" ht="15" customHeight="1" x14ac:dyDescent="0.25">
      <c r="A92" s="4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"/>
      <c r="N92" s="4"/>
    </row>
    <row r="93" spans="1:14" ht="15" customHeight="1" x14ac:dyDescent="0.25">
      <c r="M93" s="8"/>
      <c r="N93" s="4"/>
    </row>
    <row r="94" spans="1:14" ht="30" customHeight="1" x14ac:dyDescent="0.25">
      <c r="C94" s="111" t="s">
        <v>176</v>
      </c>
      <c r="D94" s="111"/>
      <c r="E94" s="111"/>
      <c r="F94" s="111"/>
      <c r="G94" s="111"/>
      <c r="H94" s="111"/>
      <c r="I94" s="111"/>
      <c r="J94" s="111"/>
      <c r="K94" s="111"/>
      <c r="L94" s="111"/>
      <c r="M94" s="8"/>
      <c r="N94" s="4"/>
    </row>
    <row r="95" spans="1:14" ht="12.95" customHeight="1" x14ac:dyDescent="0.25">
      <c r="A95" s="4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8"/>
      <c r="N95" s="4"/>
    </row>
    <row r="96" spans="1:14" ht="18.95" customHeight="1" x14ac:dyDescent="0.25">
      <c r="A96" s="4"/>
      <c r="B96" s="9" t="s">
        <v>118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7" ht="5.0999999999999996" customHeight="1" thickBo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7" ht="45" customHeight="1" x14ac:dyDescent="0.25">
      <c r="A98" s="4"/>
      <c r="B98" s="183" t="s">
        <v>119</v>
      </c>
      <c r="C98" s="184"/>
      <c r="D98" s="187" t="s">
        <v>120</v>
      </c>
      <c r="E98" s="184"/>
      <c r="F98" s="189" t="s">
        <v>121</v>
      </c>
      <c r="G98" s="191" t="s">
        <v>122</v>
      </c>
      <c r="H98" s="192"/>
      <c r="I98" s="191" t="s">
        <v>162</v>
      </c>
      <c r="J98" s="192"/>
      <c r="K98" s="173" t="s">
        <v>159</v>
      </c>
      <c r="L98" s="174"/>
      <c r="M98" s="174"/>
      <c r="N98" s="175"/>
    </row>
    <row r="99" spans="1:17" ht="16.5" x14ac:dyDescent="0.25">
      <c r="A99" s="4"/>
      <c r="B99" s="185"/>
      <c r="C99" s="186"/>
      <c r="D99" s="188"/>
      <c r="E99" s="186"/>
      <c r="F99" s="190"/>
      <c r="G99" s="193"/>
      <c r="H99" s="194"/>
      <c r="I99" s="193"/>
      <c r="J99" s="194"/>
      <c r="K99" s="86" t="s">
        <v>142</v>
      </c>
      <c r="L99" s="87"/>
      <c r="M99" s="86" t="s">
        <v>143</v>
      </c>
      <c r="N99" s="88"/>
    </row>
    <row r="100" spans="1:17" ht="14.25" customHeight="1" x14ac:dyDescent="0.25">
      <c r="A100" s="4"/>
      <c r="B100" s="181">
        <v>1</v>
      </c>
      <c r="C100" s="182"/>
      <c r="D100" s="182">
        <v>2</v>
      </c>
      <c r="E100" s="182"/>
      <c r="F100" s="19">
        <v>3</v>
      </c>
      <c r="G100" s="182">
        <v>4</v>
      </c>
      <c r="H100" s="182"/>
      <c r="I100" s="182">
        <v>5</v>
      </c>
      <c r="J100" s="182"/>
      <c r="K100" s="91">
        <v>6</v>
      </c>
      <c r="L100" s="92"/>
      <c r="M100" s="91">
        <v>7</v>
      </c>
      <c r="N100" s="93"/>
    </row>
    <row r="101" spans="1:17" ht="15.75" x14ac:dyDescent="0.25">
      <c r="A101" s="4"/>
      <c r="B101" s="199" t="s">
        <v>156</v>
      </c>
      <c r="C101" s="200"/>
      <c r="D101" s="97" t="s">
        <v>161</v>
      </c>
      <c r="E101" s="97"/>
      <c r="F101" s="97" t="s">
        <v>141</v>
      </c>
      <c r="G101" s="178" t="s">
        <v>123</v>
      </c>
      <c r="H101" s="178"/>
      <c r="I101" s="178" t="s">
        <v>124</v>
      </c>
      <c r="J101" s="82"/>
      <c r="K101" s="89" t="s">
        <v>177</v>
      </c>
      <c r="L101" s="90"/>
      <c r="M101" s="89" t="s">
        <v>180</v>
      </c>
      <c r="N101" s="94"/>
    </row>
    <row r="102" spans="1:17" ht="15.75" x14ac:dyDescent="0.25">
      <c r="A102" s="4"/>
      <c r="B102" s="201"/>
      <c r="C102" s="202"/>
      <c r="D102" s="97"/>
      <c r="E102" s="97"/>
      <c r="F102" s="97"/>
      <c r="G102" s="178" t="s">
        <v>125</v>
      </c>
      <c r="H102" s="178"/>
      <c r="I102" s="178">
        <v>200</v>
      </c>
      <c r="J102" s="178"/>
      <c r="K102" s="89">
        <v>23</v>
      </c>
      <c r="L102" s="90"/>
      <c r="M102" s="89">
        <v>17</v>
      </c>
      <c r="N102" s="94"/>
    </row>
    <row r="103" spans="1:17" ht="15.75" x14ac:dyDescent="0.25">
      <c r="A103" s="4"/>
      <c r="B103" s="201"/>
      <c r="C103" s="202"/>
      <c r="D103" s="97"/>
      <c r="E103" s="97"/>
      <c r="F103" s="97"/>
      <c r="G103" s="178" t="s">
        <v>126</v>
      </c>
      <c r="H103" s="178"/>
      <c r="I103" s="82">
        <v>150</v>
      </c>
      <c r="J103" s="83"/>
      <c r="K103" s="89">
        <v>18</v>
      </c>
      <c r="L103" s="90"/>
      <c r="M103" s="89">
        <v>30</v>
      </c>
      <c r="N103" s="94"/>
    </row>
    <row r="104" spans="1:17" ht="15.75" x14ac:dyDescent="0.25">
      <c r="A104" s="4"/>
      <c r="B104" s="201"/>
      <c r="C104" s="202"/>
      <c r="D104" s="97"/>
      <c r="E104" s="97"/>
      <c r="F104" s="97"/>
      <c r="G104" s="178" t="s">
        <v>127</v>
      </c>
      <c r="H104" s="178"/>
      <c r="I104" s="82">
        <v>300</v>
      </c>
      <c r="J104" s="83"/>
      <c r="K104" s="89">
        <v>74</v>
      </c>
      <c r="L104" s="90"/>
      <c r="M104" s="89">
        <v>120</v>
      </c>
      <c r="N104" s="94"/>
    </row>
    <row r="105" spans="1:17" ht="15.75" x14ac:dyDescent="0.25">
      <c r="A105" s="4"/>
      <c r="B105" s="201"/>
      <c r="C105" s="202"/>
      <c r="D105" s="97"/>
      <c r="E105" s="97"/>
      <c r="F105" s="97"/>
      <c r="G105" s="178" t="s">
        <v>128</v>
      </c>
      <c r="H105" s="178"/>
      <c r="I105" s="82">
        <v>30</v>
      </c>
      <c r="J105" s="83"/>
      <c r="K105" s="89" t="s">
        <v>166</v>
      </c>
      <c r="L105" s="90"/>
      <c r="M105" s="89" t="s">
        <v>182</v>
      </c>
      <c r="N105" s="94"/>
    </row>
    <row r="106" spans="1:17" ht="15.75" x14ac:dyDescent="0.25">
      <c r="A106" s="4"/>
      <c r="B106" s="201"/>
      <c r="C106" s="202"/>
      <c r="D106" s="97"/>
      <c r="E106" s="97"/>
      <c r="F106" s="97"/>
      <c r="G106" s="178" t="s">
        <v>129</v>
      </c>
      <c r="H106" s="178"/>
      <c r="I106" s="82">
        <v>5</v>
      </c>
      <c r="J106" s="83"/>
      <c r="K106" s="89" t="s">
        <v>179</v>
      </c>
      <c r="L106" s="90"/>
      <c r="M106" s="89" t="s">
        <v>181</v>
      </c>
      <c r="N106" s="94"/>
    </row>
    <row r="107" spans="1:17" ht="31.5" customHeight="1" x14ac:dyDescent="0.25">
      <c r="A107" s="4"/>
      <c r="B107" s="201"/>
      <c r="C107" s="202"/>
      <c r="D107" s="97"/>
      <c r="E107" s="97"/>
      <c r="F107" s="97"/>
      <c r="G107" s="84" t="s">
        <v>130</v>
      </c>
      <c r="H107" s="85"/>
      <c r="I107" s="82">
        <v>15</v>
      </c>
      <c r="J107" s="83"/>
      <c r="K107" s="89" t="s">
        <v>178</v>
      </c>
      <c r="L107" s="90"/>
      <c r="M107" s="89" t="s">
        <v>183</v>
      </c>
      <c r="N107" s="94"/>
    </row>
    <row r="108" spans="1:17" ht="31.5" customHeight="1" x14ac:dyDescent="0.25">
      <c r="A108" s="4"/>
      <c r="B108" s="201"/>
      <c r="C108" s="202"/>
      <c r="D108" s="205"/>
      <c r="E108" s="205"/>
      <c r="F108" s="205"/>
      <c r="G108" s="84" t="s">
        <v>144</v>
      </c>
      <c r="H108" s="85"/>
      <c r="I108" s="82">
        <v>30</v>
      </c>
      <c r="J108" s="83"/>
      <c r="K108" s="89" t="s">
        <v>169</v>
      </c>
      <c r="L108" s="90"/>
      <c r="M108" s="89" t="s">
        <v>169</v>
      </c>
      <c r="N108" s="94"/>
    </row>
    <row r="109" spans="1:17" ht="32.25" customHeight="1" thickBot="1" x14ac:dyDescent="0.35">
      <c r="A109" s="4"/>
      <c r="B109" s="203"/>
      <c r="C109" s="204"/>
      <c r="D109" s="99"/>
      <c r="E109" s="99"/>
      <c r="F109" s="99"/>
      <c r="G109" s="197" t="s">
        <v>167</v>
      </c>
      <c r="H109" s="198"/>
      <c r="I109" s="180">
        <v>2000</v>
      </c>
      <c r="J109" s="180"/>
      <c r="K109" s="176">
        <v>631</v>
      </c>
      <c r="L109" s="176"/>
      <c r="M109" s="176">
        <v>566</v>
      </c>
      <c r="N109" s="206"/>
      <c r="Q109" s="20"/>
    </row>
    <row r="110" spans="1:17" ht="15" customHeight="1" x14ac:dyDescent="0.25"/>
    <row r="111" spans="1:17" ht="15.75" x14ac:dyDescent="0.25">
      <c r="A111" s="4"/>
      <c r="B111" s="2" t="s">
        <v>131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7" ht="16.5" thickBo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63" customHeight="1" x14ac:dyDescent="0.25">
      <c r="A113" s="4"/>
      <c r="B113" s="208" t="s">
        <v>132</v>
      </c>
      <c r="C113" s="192"/>
      <c r="D113" s="191" t="s">
        <v>133</v>
      </c>
      <c r="E113" s="210"/>
      <c r="F113" s="192"/>
      <c r="G113" s="191" t="s">
        <v>163</v>
      </c>
      <c r="H113" s="192"/>
      <c r="I113" s="173" t="s">
        <v>170</v>
      </c>
      <c r="J113" s="174"/>
      <c r="K113" s="174"/>
      <c r="L113" s="174"/>
      <c r="M113" s="174"/>
      <c r="N113" s="175"/>
    </row>
    <row r="114" spans="1:14" ht="18.95" customHeight="1" x14ac:dyDescent="0.25">
      <c r="A114" s="4"/>
      <c r="B114" s="209"/>
      <c r="C114" s="194"/>
      <c r="D114" s="193"/>
      <c r="E114" s="211"/>
      <c r="F114" s="194"/>
      <c r="G114" s="193"/>
      <c r="H114" s="194"/>
      <c r="I114" s="195" t="s">
        <v>142</v>
      </c>
      <c r="J114" s="195"/>
      <c r="K114" s="195"/>
      <c r="L114" s="195" t="s">
        <v>143</v>
      </c>
      <c r="M114" s="195"/>
      <c r="N114" s="196"/>
    </row>
    <row r="115" spans="1:14" ht="11.25" customHeight="1" x14ac:dyDescent="0.25">
      <c r="A115" s="4"/>
      <c r="B115" s="181">
        <v>1</v>
      </c>
      <c r="C115" s="182"/>
      <c r="D115" s="182">
        <v>2</v>
      </c>
      <c r="E115" s="182"/>
      <c r="F115" s="182"/>
      <c r="G115" s="207">
        <v>3</v>
      </c>
      <c r="H115" s="207"/>
      <c r="I115" s="212">
        <v>4</v>
      </c>
      <c r="J115" s="213"/>
      <c r="K115" s="214"/>
      <c r="L115" s="212">
        <v>5</v>
      </c>
      <c r="M115" s="213"/>
      <c r="N115" s="215"/>
    </row>
    <row r="116" spans="1:14" ht="18.95" customHeight="1" x14ac:dyDescent="0.25">
      <c r="A116" s="4"/>
      <c r="B116" s="96" t="s">
        <v>134</v>
      </c>
      <c r="C116" s="97"/>
      <c r="D116" s="95" t="s">
        <v>123</v>
      </c>
      <c r="E116" s="95"/>
      <c r="F116" s="95"/>
      <c r="G116" s="95" t="s">
        <v>145</v>
      </c>
      <c r="H116" s="95"/>
      <c r="I116" s="178" t="s">
        <v>184</v>
      </c>
      <c r="J116" s="178"/>
      <c r="K116" s="178"/>
      <c r="L116" s="178" t="s">
        <v>164</v>
      </c>
      <c r="M116" s="178"/>
      <c r="N116" s="217"/>
    </row>
    <row r="117" spans="1:14" ht="18.95" customHeight="1" x14ac:dyDescent="0.25">
      <c r="A117" s="4"/>
      <c r="B117" s="96"/>
      <c r="C117" s="97"/>
      <c r="D117" s="95" t="s">
        <v>127</v>
      </c>
      <c r="E117" s="95"/>
      <c r="F117" s="95"/>
      <c r="G117" s="95" t="s">
        <v>146</v>
      </c>
      <c r="H117" s="95"/>
      <c r="I117" s="178">
        <v>16</v>
      </c>
      <c r="J117" s="178"/>
      <c r="K117" s="178"/>
      <c r="L117" s="178">
        <v>16</v>
      </c>
      <c r="M117" s="178"/>
      <c r="N117" s="217"/>
    </row>
    <row r="118" spans="1:14" ht="18.95" customHeight="1" x14ac:dyDescent="0.25">
      <c r="A118" s="4"/>
      <c r="B118" s="96"/>
      <c r="C118" s="97"/>
      <c r="D118" s="95" t="s">
        <v>126</v>
      </c>
      <c r="E118" s="95"/>
      <c r="F118" s="95"/>
      <c r="G118" s="95" t="s">
        <v>147</v>
      </c>
      <c r="H118" s="95"/>
      <c r="I118" s="178" t="s">
        <v>185</v>
      </c>
      <c r="J118" s="178"/>
      <c r="K118" s="178"/>
      <c r="L118" s="178" t="s">
        <v>185</v>
      </c>
      <c r="M118" s="178"/>
      <c r="N118" s="217"/>
    </row>
    <row r="119" spans="1:14" ht="18.95" customHeight="1" x14ac:dyDescent="0.25">
      <c r="A119" s="4"/>
      <c r="B119" s="96"/>
      <c r="C119" s="97"/>
      <c r="D119" s="95" t="s">
        <v>148</v>
      </c>
      <c r="E119" s="95"/>
      <c r="F119" s="95"/>
      <c r="G119" s="95" t="s">
        <v>149</v>
      </c>
      <c r="H119" s="95"/>
      <c r="I119" s="178" t="s">
        <v>166</v>
      </c>
      <c r="J119" s="178"/>
      <c r="K119" s="178"/>
      <c r="L119" s="178" t="s">
        <v>166</v>
      </c>
      <c r="M119" s="178"/>
      <c r="N119" s="217"/>
    </row>
    <row r="120" spans="1:14" ht="18.95" customHeight="1" thickBot="1" x14ac:dyDescent="0.3">
      <c r="A120" s="4"/>
      <c r="B120" s="98"/>
      <c r="C120" s="99"/>
      <c r="D120" s="100" t="s">
        <v>129</v>
      </c>
      <c r="E120" s="101"/>
      <c r="F120" s="102"/>
      <c r="G120" s="176" t="s">
        <v>150</v>
      </c>
      <c r="H120" s="176"/>
      <c r="I120" s="180" t="s">
        <v>165</v>
      </c>
      <c r="J120" s="180"/>
      <c r="K120" s="180"/>
      <c r="L120" s="180" t="s">
        <v>165</v>
      </c>
      <c r="M120" s="180"/>
      <c r="N120" s="216"/>
    </row>
  </sheetData>
  <mergeCells count="209">
    <mergeCell ref="B115:C115"/>
    <mergeCell ref="D115:F115"/>
    <mergeCell ref="G115:H115"/>
    <mergeCell ref="B113:C114"/>
    <mergeCell ref="D113:F114"/>
    <mergeCell ref="G113:H114"/>
    <mergeCell ref="I115:K115"/>
    <mergeCell ref="L115:N115"/>
    <mergeCell ref="G120:H120"/>
    <mergeCell ref="I120:K120"/>
    <mergeCell ref="L120:N120"/>
    <mergeCell ref="G119:H119"/>
    <mergeCell ref="I119:K119"/>
    <mergeCell ref="L119:N119"/>
    <mergeCell ref="G116:H116"/>
    <mergeCell ref="I116:K116"/>
    <mergeCell ref="L116:N116"/>
    <mergeCell ref="G117:H117"/>
    <mergeCell ref="I117:K117"/>
    <mergeCell ref="L117:N117"/>
    <mergeCell ref="G118:H118"/>
    <mergeCell ref="I118:K118"/>
    <mergeCell ref="L118:N118"/>
    <mergeCell ref="I114:K114"/>
    <mergeCell ref="L114:N114"/>
    <mergeCell ref="I107:J107"/>
    <mergeCell ref="G109:H109"/>
    <mergeCell ref="I109:J109"/>
    <mergeCell ref="I113:N113"/>
    <mergeCell ref="B101:C109"/>
    <mergeCell ref="D101:E109"/>
    <mergeCell ref="F101:F109"/>
    <mergeCell ref="G101:H101"/>
    <mergeCell ref="I101:J101"/>
    <mergeCell ref="G102:H102"/>
    <mergeCell ref="I102:J102"/>
    <mergeCell ref="G103:H103"/>
    <mergeCell ref="I103:J103"/>
    <mergeCell ref="G104:H104"/>
    <mergeCell ref="I104:J104"/>
    <mergeCell ref="G105:H105"/>
    <mergeCell ref="I105:J105"/>
    <mergeCell ref="G106:H106"/>
    <mergeCell ref="I106:J106"/>
    <mergeCell ref="G107:H107"/>
    <mergeCell ref="K109:L109"/>
    <mergeCell ref="M109:N109"/>
    <mergeCell ref="M101:N101"/>
    <mergeCell ref="B100:C100"/>
    <mergeCell ref="D100:E100"/>
    <mergeCell ref="G100:H100"/>
    <mergeCell ref="I100:J100"/>
    <mergeCell ref="B98:C99"/>
    <mergeCell ref="D98:E99"/>
    <mergeCell ref="F98:F99"/>
    <mergeCell ref="G98:H99"/>
    <mergeCell ref="I98:J99"/>
    <mergeCell ref="K98:N98"/>
    <mergeCell ref="E76:E79"/>
    <mergeCell ref="I75:K75"/>
    <mergeCell ref="I76:K76"/>
    <mergeCell ref="I77:K77"/>
    <mergeCell ref="C76:D76"/>
    <mergeCell ref="B81:L81"/>
    <mergeCell ref="C75:D75"/>
    <mergeCell ref="C79:D79"/>
    <mergeCell ref="I78:K78"/>
    <mergeCell ref="I79:K79"/>
    <mergeCell ref="C94:L94"/>
    <mergeCell ref="B71:D71"/>
    <mergeCell ref="E71:F71"/>
    <mergeCell ref="G71:H71"/>
    <mergeCell ref="I71:K71"/>
    <mergeCell ref="B69:D69"/>
    <mergeCell ref="E69:F69"/>
    <mergeCell ref="G69:H69"/>
    <mergeCell ref="I69:K69"/>
    <mergeCell ref="B70:D70"/>
    <mergeCell ref="E70:F70"/>
    <mergeCell ref="G70:H70"/>
    <mergeCell ref="I70:K70"/>
    <mergeCell ref="B59:F59"/>
    <mergeCell ref="H59:I59"/>
    <mergeCell ref="J59:K59"/>
    <mergeCell ref="B68:D68"/>
    <mergeCell ref="E68:F68"/>
    <mergeCell ref="G68:H68"/>
    <mergeCell ref="I68:K68"/>
    <mergeCell ref="B57:F57"/>
    <mergeCell ref="H57:I57"/>
    <mergeCell ref="J57:K57"/>
    <mergeCell ref="B58:F58"/>
    <mergeCell ref="H58:I58"/>
    <mergeCell ref="J58:K58"/>
    <mergeCell ref="B55:F55"/>
    <mergeCell ref="H55:I55"/>
    <mergeCell ref="J55:K55"/>
    <mergeCell ref="B56:F56"/>
    <mergeCell ref="H56:I56"/>
    <mergeCell ref="J56:K56"/>
    <mergeCell ref="B53:F53"/>
    <mergeCell ref="H53:I53"/>
    <mergeCell ref="J53:K53"/>
    <mergeCell ref="B54:F54"/>
    <mergeCell ref="H54:I54"/>
    <mergeCell ref="J54:K54"/>
    <mergeCell ref="B51:F51"/>
    <mergeCell ref="H51:I51"/>
    <mergeCell ref="J51:K51"/>
    <mergeCell ref="B52:F52"/>
    <mergeCell ref="H52:I52"/>
    <mergeCell ref="J52:K52"/>
    <mergeCell ref="B47:F47"/>
    <mergeCell ref="G47:H47"/>
    <mergeCell ref="I47:K47"/>
    <mergeCell ref="B50:F50"/>
    <mergeCell ref="H50:I50"/>
    <mergeCell ref="J50:K50"/>
    <mergeCell ref="I45:K45"/>
    <mergeCell ref="B46:F46"/>
    <mergeCell ref="G46:H46"/>
    <mergeCell ref="I46:K46"/>
    <mergeCell ref="D40:E40"/>
    <mergeCell ref="F40:H40"/>
    <mergeCell ref="I40:K40"/>
    <mergeCell ref="B44:F44"/>
    <mergeCell ref="G44:H44"/>
    <mergeCell ref="I44:K44"/>
    <mergeCell ref="C3:L3"/>
    <mergeCell ref="B33:F33"/>
    <mergeCell ref="G33:H33"/>
    <mergeCell ref="I33:K33"/>
    <mergeCell ref="B34:F34"/>
    <mergeCell ref="G34:H34"/>
    <mergeCell ref="I34:K34"/>
    <mergeCell ref="B7:F7"/>
    <mergeCell ref="G7:K7"/>
    <mergeCell ref="B8:F8"/>
    <mergeCell ref="B9:F9"/>
    <mergeCell ref="B10:F10"/>
    <mergeCell ref="G10:H10"/>
    <mergeCell ref="I10:K10"/>
    <mergeCell ref="B11:F11"/>
    <mergeCell ref="G11:K11"/>
    <mergeCell ref="B17:F17"/>
    <mergeCell ref="G17:K17"/>
    <mergeCell ref="B12:F12"/>
    <mergeCell ref="G12:K12"/>
    <mergeCell ref="B13:F13"/>
    <mergeCell ref="G13:K13"/>
    <mergeCell ref="B14:F14"/>
    <mergeCell ref="G14:K14"/>
    <mergeCell ref="B6:K6"/>
    <mergeCell ref="B18:F18"/>
    <mergeCell ref="G18:K18"/>
    <mergeCell ref="B19:F19"/>
    <mergeCell ref="G19:K19"/>
    <mergeCell ref="B20:F20"/>
    <mergeCell ref="G20:K20"/>
    <mergeCell ref="B15:F15"/>
    <mergeCell ref="G15:K15"/>
    <mergeCell ref="B16:F16"/>
    <mergeCell ref="G16:K16"/>
    <mergeCell ref="G8:K8"/>
    <mergeCell ref="D116:F116"/>
    <mergeCell ref="D117:F117"/>
    <mergeCell ref="D118:F118"/>
    <mergeCell ref="D119:F119"/>
    <mergeCell ref="B116:C120"/>
    <mergeCell ref="D120:F120"/>
    <mergeCell ref="B21:F21"/>
    <mergeCell ref="G21:K21"/>
    <mergeCell ref="B22:F22"/>
    <mergeCell ref="G22:K22"/>
    <mergeCell ref="C63:L63"/>
    <mergeCell ref="C28:L28"/>
    <mergeCell ref="B35:F35"/>
    <mergeCell ref="G35:H35"/>
    <mergeCell ref="I35:K35"/>
    <mergeCell ref="B39:C39"/>
    <mergeCell ref="D39:E39"/>
    <mergeCell ref="F39:H39"/>
    <mergeCell ref="I39:K39"/>
    <mergeCell ref="B40:C40"/>
    <mergeCell ref="C77:D77"/>
    <mergeCell ref="C78:D78"/>
    <mergeCell ref="B45:F45"/>
    <mergeCell ref="G45:H45"/>
    <mergeCell ref="I108:J108"/>
    <mergeCell ref="G108:H108"/>
    <mergeCell ref="K99:L99"/>
    <mergeCell ref="M99:N99"/>
    <mergeCell ref="K101:L101"/>
    <mergeCell ref="K100:L100"/>
    <mergeCell ref="M100:N100"/>
    <mergeCell ref="K102:L102"/>
    <mergeCell ref="M102:N102"/>
    <mergeCell ref="K103:L103"/>
    <mergeCell ref="M103:N103"/>
    <mergeCell ref="K104:L104"/>
    <mergeCell ref="M104:N104"/>
    <mergeCell ref="K105:L105"/>
    <mergeCell ref="M105:N105"/>
    <mergeCell ref="K106:L106"/>
    <mergeCell ref="M106:N106"/>
    <mergeCell ref="K107:L107"/>
    <mergeCell ref="M107:N107"/>
    <mergeCell ref="K108:L108"/>
    <mergeCell ref="M108:N108"/>
  </mergeCells>
  <hyperlinks>
    <hyperlink ref="G22" r:id="rId1" xr:uid="{00000000-0004-0000-0000-000000000000}"/>
  </hyperlinks>
  <pageMargins left="0.16" right="0.16" top="0.16" bottom="1.65" header="0.16" footer="1.32"/>
  <pageSetup paperSize="9" scale="80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37"/>
  <sheetViews>
    <sheetView tabSelected="1" topLeftCell="A202" zoomScale="110" zoomScaleNormal="110" zoomScaleSheetLayoutView="100" workbookViewId="0">
      <selection activeCell="F336" sqref="F336"/>
    </sheetView>
  </sheetViews>
  <sheetFormatPr defaultRowHeight="15" x14ac:dyDescent="0.25"/>
  <cols>
    <col min="1" max="1" width="3" style="30" customWidth="1"/>
    <col min="2" max="2" width="19.140625" style="30" customWidth="1"/>
    <col min="3" max="3" width="32" style="30" customWidth="1"/>
    <col min="4" max="4" width="9.7109375" style="30" customWidth="1"/>
    <col min="5" max="5" width="10.140625" style="30" customWidth="1"/>
    <col min="6" max="6" width="8.42578125" style="30" customWidth="1"/>
    <col min="7" max="7" width="6.85546875" style="30" customWidth="1"/>
    <col min="8" max="8" width="7.42578125" style="30" customWidth="1"/>
    <col min="9" max="9" width="22.28515625" style="30" customWidth="1"/>
    <col min="10" max="10" width="7" style="30" customWidth="1"/>
    <col min="11" max="11" width="6.7109375" style="30" customWidth="1"/>
    <col min="12" max="12" width="29.5703125" style="30" customWidth="1"/>
    <col min="13" max="13" width="7.28515625" style="30" customWidth="1"/>
    <col min="14" max="16384" width="9.140625" style="30"/>
  </cols>
  <sheetData>
    <row r="1" spans="1:13" ht="24.95" customHeight="1" x14ac:dyDescent="0.25"/>
    <row r="2" spans="1:13" ht="24.95" customHeight="1" x14ac:dyDescent="0.25"/>
    <row r="3" spans="1:13" ht="30" customHeight="1" x14ac:dyDescent="0.25">
      <c r="C3" s="220" t="s">
        <v>176</v>
      </c>
      <c r="D3" s="220"/>
      <c r="E3" s="220"/>
      <c r="F3" s="220"/>
      <c r="G3" s="220"/>
      <c r="H3" s="220"/>
      <c r="I3" s="220"/>
      <c r="J3" s="220"/>
      <c r="K3" s="220"/>
      <c r="L3" s="220"/>
    </row>
    <row r="4" spans="1:13" ht="15" customHeight="1" x14ac:dyDescent="0.25"/>
    <row r="5" spans="1:13" ht="15" customHeight="1" x14ac:dyDescent="0.25"/>
    <row r="6" spans="1:13" ht="30" customHeight="1" x14ac:dyDescent="0.25">
      <c r="B6" s="31" t="s">
        <v>0</v>
      </c>
      <c r="C6" s="31"/>
      <c r="D6" s="31"/>
      <c r="E6" s="31"/>
      <c r="F6" s="31"/>
    </row>
    <row r="7" spans="1:13" ht="18" customHeight="1" thickBot="1" x14ac:dyDescent="0.3">
      <c r="B7" s="31"/>
      <c r="C7" s="31"/>
      <c r="D7" s="31"/>
      <c r="E7" s="31"/>
      <c r="F7" s="31"/>
    </row>
    <row r="8" spans="1:13" ht="30" customHeight="1" thickTop="1" x14ac:dyDescent="0.25">
      <c r="A8" s="231" t="s">
        <v>1</v>
      </c>
      <c r="B8" s="233" t="s">
        <v>2</v>
      </c>
      <c r="C8" s="233" t="s">
        <v>3</v>
      </c>
      <c r="D8" s="234" t="s">
        <v>4</v>
      </c>
      <c r="E8" s="235" t="s">
        <v>8</v>
      </c>
      <c r="F8" s="236"/>
      <c r="G8" s="234" t="s">
        <v>7</v>
      </c>
      <c r="H8" s="234"/>
      <c r="I8" s="234"/>
      <c r="J8" s="234" t="s">
        <v>9</v>
      </c>
      <c r="K8" s="234"/>
      <c r="L8" s="234"/>
      <c r="M8" s="229" t="s">
        <v>10</v>
      </c>
    </row>
    <row r="9" spans="1:13" ht="60" customHeight="1" x14ac:dyDescent="0.25">
      <c r="A9" s="232"/>
      <c r="B9" s="224"/>
      <c r="C9" s="224"/>
      <c r="D9" s="226"/>
      <c r="E9" s="32" t="s">
        <v>188</v>
      </c>
      <c r="F9" s="33" t="s">
        <v>5</v>
      </c>
      <c r="G9" s="32" t="s">
        <v>6</v>
      </c>
      <c r="H9" s="33" t="s">
        <v>5</v>
      </c>
      <c r="I9" s="32" t="s">
        <v>22</v>
      </c>
      <c r="J9" s="32" t="s">
        <v>6</v>
      </c>
      <c r="K9" s="33" t="s">
        <v>5</v>
      </c>
      <c r="L9" s="32" t="s">
        <v>21</v>
      </c>
      <c r="M9" s="230"/>
    </row>
    <row r="10" spans="1:13" ht="27" customHeight="1" x14ac:dyDescent="0.25">
      <c r="A10" s="34">
        <v>1</v>
      </c>
      <c r="B10" s="35" t="s">
        <v>30</v>
      </c>
      <c r="C10" s="36" t="s">
        <v>11</v>
      </c>
      <c r="D10" s="36" t="s">
        <v>15</v>
      </c>
      <c r="E10" s="37">
        <v>90</v>
      </c>
      <c r="F10" s="37">
        <f>E10</f>
        <v>90</v>
      </c>
      <c r="G10" s="37">
        <v>0</v>
      </c>
      <c r="H10" s="37">
        <f>G10</f>
        <v>0</v>
      </c>
      <c r="I10" s="38" t="s">
        <v>23</v>
      </c>
      <c r="J10" s="37">
        <v>0</v>
      </c>
      <c r="K10" s="37">
        <f>J10</f>
        <v>0</v>
      </c>
      <c r="L10" s="38" t="s">
        <v>23</v>
      </c>
      <c r="M10" s="39">
        <v>140</v>
      </c>
    </row>
    <row r="11" spans="1:13" ht="27" customHeight="1" x14ac:dyDescent="0.25">
      <c r="A11" s="34">
        <v>2</v>
      </c>
      <c r="B11" s="35" t="s">
        <v>30</v>
      </c>
      <c r="C11" s="36" t="s">
        <v>12</v>
      </c>
      <c r="D11" s="36" t="s">
        <v>16</v>
      </c>
      <c r="E11" s="40">
        <v>3.0910000000000002</v>
      </c>
      <c r="F11" s="37">
        <f>E11</f>
        <v>3.0910000000000002</v>
      </c>
      <c r="G11" s="41">
        <f>3.091</f>
        <v>3.0910000000000002</v>
      </c>
      <c r="H11" s="37">
        <f>G11</f>
        <v>3.0910000000000002</v>
      </c>
      <c r="I11" s="36" t="s">
        <v>171</v>
      </c>
      <c r="J11" s="37">
        <v>0</v>
      </c>
      <c r="K11" s="37">
        <f>J11</f>
        <v>0</v>
      </c>
      <c r="L11" s="38" t="s">
        <v>23</v>
      </c>
      <c r="M11" s="39">
        <f t="shared" ref="M11:M20" si="0">F11-H11-K11</f>
        <v>0</v>
      </c>
    </row>
    <row r="12" spans="1:13" ht="27" customHeight="1" x14ac:dyDescent="0.25">
      <c r="A12" s="34">
        <v>3</v>
      </c>
      <c r="B12" s="42" t="s">
        <v>38</v>
      </c>
      <c r="C12" s="36" t="s">
        <v>13</v>
      </c>
      <c r="D12" s="36" t="s">
        <v>17</v>
      </c>
      <c r="E12" s="37">
        <v>0</v>
      </c>
      <c r="F12" s="37">
        <f t="shared" ref="F12:F20" si="1">E12</f>
        <v>0</v>
      </c>
      <c r="G12" s="43">
        <v>0</v>
      </c>
      <c r="H12" s="37">
        <f t="shared" ref="H12:H20" si="2">G12</f>
        <v>0</v>
      </c>
      <c r="I12" s="38" t="s">
        <v>23</v>
      </c>
      <c r="J12" s="37">
        <v>0</v>
      </c>
      <c r="K12" s="44">
        <f t="shared" ref="K12:K20" si="3">J12</f>
        <v>0</v>
      </c>
      <c r="L12" s="38" t="s">
        <v>23</v>
      </c>
      <c r="M12" s="39">
        <f t="shared" si="0"/>
        <v>0</v>
      </c>
    </row>
    <row r="13" spans="1:13" ht="27" customHeight="1" x14ac:dyDescent="0.25">
      <c r="A13" s="34">
        <v>4</v>
      </c>
      <c r="B13" s="42" t="s">
        <v>38</v>
      </c>
      <c r="C13" s="36" t="s">
        <v>24</v>
      </c>
      <c r="D13" s="36" t="s">
        <v>25</v>
      </c>
      <c r="E13" s="37">
        <v>0</v>
      </c>
      <c r="F13" s="37">
        <f t="shared" ref="F13:F19" si="4">E13</f>
        <v>0</v>
      </c>
      <c r="G13" s="37">
        <v>0</v>
      </c>
      <c r="H13" s="37">
        <f t="shared" ref="H13" si="5">G13</f>
        <v>0</v>
      </c>
      <c r="I13" s="38" t="s">
        <v>23</v>
      </c>
      <c r="J13" s="37">
        <v>0</v>
      </c>
      <c r="K13" s="44">
        <f t="shared" ref="K13" si="6">J13</f>
        <v>0</v>
      </c>
      <c r="L13" s="38" t="s">
        <v>23</v>
      </c>
      <c r="M13" s="39">
        <f t="shared" si="0"/>
        <v>0</v>
      </c>
    </row>
    <row r="14" spans="1:13" ht="27" customHeight="1" x14ac:dyDescent="0.25">
      <c r="A14" s="34">
        <v>5</v>
      </c>
      <c r="B14" s="35" t="s">
        <v>31</v>
      </c>
      <c r="C14" s="36" t="s">
        <v>26</v>
      </c>
      <c r="D14" s="36" t="s">
        <v>27</v>
      </c>
      <c r="E14" s="37">
        <v>0</v>
      </c>
      <c r="F14" s="37">
        <f t="shared" si="4"/>
        <v>0</v>
      </c>
      <c r="G14" s="37">
        <v>0</v>
      </c>
      <c r="H14" s="37">
        <f t="shared" ref="H14" si="7">G14</f>
        <v>0</v>
      </c>
      <c r="I14" s="38" t="s">
        <v>23</v>
      </c>
      <c r="J14" s="37">
        <v>0</v>
      </c>
      <c r="K14" s="44">
        <f t="shared" ref="K14" si="8">J14</f>
        <v>0</v>
      </c>
      <c r="L14" s="38" t="s">
        <v>23</v>
      </c>
      <c r="M14" s="39">
        <f t="shared" si="0"/>
        <v>0</v>
      </c>
    </row>
    <row r="15" spans="1:13" ht="30" customHeight="1" x14ac:dyDescent="0.25">
      <c r="A15" s="34">
        <v>6</v>
      </c>
      <c r="B15" s="35" t="s">
        <v>31</v>
      </c>
      <c r="C15" s="36" t="s">
        <v>28</v>
      </c>
      <c r="D15" s="45" t="s">
        <v>29</v>
      </c>
      <c r="E15" s="37">
        <v>0</v>
      </c>
      <c r="F15" s="37">
        <f t="shared" si="4"/>
        <v>0</v>
      </c>
      <c r="G15" s="37">
        <v>0</v>
      </c>
      <c r="H15" s="37">
        <v>0</v>
      </c>
      <c r="I15" s="38" t="s">
        <v>23</v>
      </c>
      <c r="J15" s="37">
        <v>0</v>
      </c>
      <c r="K15" s="44">
        <f t="shared" ref="K15" si="9">J15</f>
        <v>0</v>
      </c>
      <c r="L15" s="38" t="s">
        <v>23</v>
      </c>
      <c r="M15" s="39">
        <f t="shared" si="0"/>
        <v>0</v>
      </c>
    </row>
    <row r="16" spans="1:13" ht="27" customHeight="1" x14ac:dyDescent="0.25">
      <c r="A16" s="34">
        <v>7</v>
      </c>
      <c r="B16" s="35" t="s">
        <v>32</v>
      </c>
      <c r="C16" s="36" t="s">
        <v>14</v>
      </c>
      <c r="D16" s="45" t="s">
        <v>20</v>
      </c>
      <c r="E16" s="46">
        <v>7.7</v>
      </c>
      <c r="F16" s="46">
        <f t="shared" si="4"/>
        <v>7.7</v>
      </c>
      <c r="G16" s="46">
        <v>0</v>
      </c>
      <c r="H16" s="46">
        <v>0</v>
      </c>
      <c r="I16" s="47" t="s">
        <v>23</v>
      </c>
      <c r="J16" s="46">
        <v>7.7</v>
      </c>
      <c r="K16" s="48">
        <f t="shared" ref="K16" si="10">J16</f>
        <v>7.7</v>
      </c>
      <c r="L16" s="49" t="s">
        <v>174</v>
      </c>
      <c r="M16" s="39">
        <f t="shared" si="0"/>
        <v>0</v>
      </c>
    </row>
    <row r="17" spans="1:13" ht="27" customHeight="1" x14ac:dyDescent="0.25">
      <c r="A17" s="34">
        <v>8</v>
      </c>
      <c r="B17" s="35" t="s">
        <v>35</v>
      </c>
      <c r="C17" s="36" t="s">
        <v>33</v>
      </c>
      <c r="D17" s="45" t="s">
        <v>34</v>
      </c>
      <c r="E17" s="37">
        <v>0</v>
      </c>
      <c r="F17" s="37">
        <f>E17</f>
        <v>0</v>
      </c>
      <c r="G17" s="37">
        <v>0</v>
      </c>
      <c r="H17" s="37">
        <v>0</v>
      </c>
      <c r="I17" s="38" t="s">
        <v>23</v>
      </c>
      <c r="J17" s="37">
        <v>0</v>
      </c>
      <c r="K17" s="37">
        <f>J17</f>
        <v>0</v>
      </c>
      <c r="L17" s="38" t="s">
        <v>23</v>
      </c>
      <c r="M17" s="39">
        <f t="shared" si="0"/>
        <v>0</v>
      </c>
    </row>
    <row r="18" spans="1:13" ht="44.25" customHeight="1" x14ac:dyDescent="0.25">
      <c r="A18" s="34">
        <v>9</v>
      </c>
      <c r="B18" s="35" t="s">
        <v>30</v>
      </c>
      <c r="C18" s="42" t="s">
        <v>36</v>
      </c>
      <c r="D18" s="36" t="s">
        <v>18</v>
      </c>
      <c r="E18" s="37">
        <v>1.2E-2</v>
      </c>
      <c r="F18" s="37">
        <f t="shared" si="4"/>
        <v>1.2E-2</v>
      </c>
      <c r="G18" s="37">
        <v>0</v>
      </c>
      <c r="H18" s="37">
        <f t="shared" si="2"/>
        <v>0</v>
      </c>
      <c r="I18" s="38" t="s">
        <v>23</v>
      </c>
      <c r="J18" s="37">
        <v>0</v>
      </c>
      <c r="K18" s="37">
        <f t="shared" si="3"/>
        <v>0</v>
      </c>
      <c r="L18" s="38" t="s">
        <v>23</v>
      </c>
      <c r="M18" s="39">
        <f>F18-H18-K18+0.009</f>
        <v>2.0999999999999998E-2</v>
      </c>
    </row>
    <row r="19" spans="1:13" ht="30.75" customHeight="1" x14ac:dyDescent="0.25">
      <c r="A19" s="34">
        <v>10</v>
      </c>
      <c r="B19" s="35" t="s">
        <v>30</v>
      </c>
      <c r="C19" s="42" t="s">
        <v>37</v>
      </c>
      <c r="D19" s="36" t="s">
        <v>19</v>
      </c>
      <c r="E19" s="37">
        <v>8.1000000000000003E-2</v>
      </c>
      <c r="F19" s="37">
        <f t="shared" si="4"/>
        <v>8.1000000000000003E-2</v>
      </c>
      <c r="G19" s="37">
        <v>0</v>
      </c>
      <c r="H19" s="37">
        <f t="shared" ref="H19" si="11">G19</f>
        <v>0</v>
      </c>
      <c r="I19" s="38" t="s">
        <v>23</v>
      </c>
      <c r="J19" s="37">
        <v>0</v>
      </c>
      <c r="K19" s="37">
        <f t="shared" ref="K19" si="12">J19</f>
        <v>0</v>
      </c>
      <c r="L19" s="38" t="s">
        <v>23</v>
      </c>
      <c r="M19" s="39">
        <f>F19-H19-K19+0.066</f>
        <v>0.14700000000000002</v>
      </c>
    </row>
    <row r="20" spans="1:13" ht="27.75" thickBot="1" x14ac:dyDescent="0.3">
      <c r="A20" s="50">
        <v>11</v>
      </c>
      <c r="B20" s="51" t="s">
        <v>30</v>
      </c>
      <c r="C20" s="52" t="s">
        <v>39</v>
      </c>
      <c r="D20" s="53" t="s">
        <v>40</v>
      </c>
      <c r="E20" s="54">
        <v>0</v>
      </c>
      <c r="F20" s="54">
        <f t="shared" si="1"/>
        <v>0</v>
      </c>
      <c r="G20" s="54">
        <v>0</v>
      </c>
      <c r="H20" s="54">
        <f t="shared" si="2"/>
        <v>0</v>
      </c>
      <c r="I20" s="55" t="s">
        <v>23</v>
      </c>
      <c r="J20" s="54">
        <v>0</v>
      </c>
      <c r="K20" s="54">
        <f t="shared" si="3"/>
        <v>0</v>
      </c>
      <c r="L20" s="55" t="s">
        <v>23</v>
      </c>
      <c r="M20" s="56">
        <f t="shared" si="0"/>
        <v>0</v>
      </c>
    </row>
    <row r="21" spans="1:13" ht="15" customHeight="1" thickTop="1" x14ac:dyDescent="0.3"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15" customHeight="1" x14ac:dyDescent="0.3">
      <c r="E22" s="57"/>
      <c r="F22" s="57"/>
      <c r="G22" s="57"/>
      <c r="H22" s="57"/>
      <c r="I22" s="57"/>
      <c r="J22" s="57"/>
      <c r="K22" s="57"/>
      <c r="L22" s="57"/>
      <c r="M22" s="57"/>
    </row>
    <row r="23" spans="1:13" ht="15" customHeight="1" x14ac:dyDescent="0.3">
      <c r="E23" s="57"/>
      <c r="F23" s="57"/>
      <c r="G23" s="57"/>
      <c r="H23" s="57"/>
      <c r="I23" s="57"/>
      <c r="J23" s="57"/>
      <c r="K23" s="57"/>
      <c r="L23" s="57"/>
      <c r="M23" s="57"/>
    </row>
    <row r="24" spans="1:13" ht="15" customHeight="1" x14ac:dyDescent="0.3"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15" customHeight="1" x14ac:dyDescent="0.3"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5" customHeight="1" x14ac:dyDescent="0.3">
      <c r="E26" s="57"/>
      <c r="F26" s="57"/>
      <c r="G26" s="57"/>
      <c r="H26" s="57"/>
      <c r="I26" s="57"/>
      <c r="J26" s="57"/>
      <c r="K26" s="57"/>
      <c r="L26" s="57"/>
      <c r="M26" s="57"/>
    </row>
    <row r="27" spans="1:13" ht="15" customHeight="1" x14ac:dyDescent="0.3">
      <c r="E27" s="57"/>
      <c r="F27" s="57"/>
      <c r="G27" s="57"/>
      <c r="H27" s="57"/>
      <c r="I27" s="57"/>
      <c r="J27" s="57"/>
      <c r="K27" s="57"/>
      <c r="L27" s="57"/>
      <c r="M27" s="57"/>
    </row>
    <row r="28" spans="1:13" ht="15" customHeight="1" x14ac:dyDescent="0.3"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5" customHeight="1" x14ac:dyDescent="0.3">
      <c r="E29" s="57"/>
      <c r="F29" s="57"/>
      <c r="G29" s="57"/>
      <c r="H29" s="57"/>
      <c r="I29" s="57"/>
      <c r="J29" s="57"/>
      <c r="K29" s="57"/>
      <c r="L29" s="57"/>
      <c r="M29" s="57"/>
    </row>
    <row r="30" spans="1:13" ht="15.95" customHeight="1" x14ac:dyDescent="0.3">
      <c r="E30" s="57"/>
      <c r="F30" s="57"/>
      <c r="G30" s="57"/>
      <c r="H30" s="57"/>
      <c r="I30" s="57"/>
      <c r="J30" s="57"/>
      <c r="K30" s="57"/>
      <c r="L30" s="57"/>
      <c r="M30" s="57"/>
    </row>
    <row r="31" spans="1:13" ht="15.95" customHeight="1" x14ac:dyDescent="0.25"/>
    <row r="32" spans="1:13" ht="15.95" customHeight="1" x14ac:dyDescent="0.25"/>
    <row r="33" spans="1:13" ht="30" customHeight="1" x14ac:dyDescent="0.25">
      <c r="C33" s="220" t="s">
        <v>176</v>
      </c>
      <c r="D33" s="220"/>
      <c r="E33" s="220"/>
      <c r="F33" s="220"/>
      <c r="G33" s="220"/>
      <c r="H33" s="220"/>
      <c r="I33" s="220"/>
      <c r="J33" s="220"/>
      <c r="K33" s="220"/>
      <c r="L33" s="220"/>
    </row>
    <row r="34" spans="1:13" ht="15" customHeight="1" x14ac:dyDescent="0.25"/>
    <row r="35" spans="1:13" ht="15" customHeight="1" x14ac:dyDescent="0.25"/>
    <row r="36" spans="1:13" ht="30" customHeight="1" x14ac:dyDescent="0.25">
      <c r="B36" s="31" t="s">
        <v>0</v>
      </c>
      <c r="C36" s="31"/>
      <c r="D36" s="31"/>
      <c r="E36" s="31"/>
      <c r="F36" s="31"/>
    </row>
    <row r="37" spans="1:13" ht="18" customHeight="1" thickBot="1" x14ac:dyDescent="0.35">
      <c r="E37" s="57"/>
      <c r="F37" s="57"/>
      <c r="G37" s="57"/>
      <c r="H37" s="57"/>
      <c r="I37" s="57"/>
      <c r="J37" s="57"/>
      <c r="K37" s="57"/>
      <c r="L37" s="57"/>
      <c r="M37" s="57"/>
    </row>
    <row r="38" spans="1:13" ht="30" customHeight="1" thickTop="1" x14ac:dyDescent="0.25">
      <c r="A38" s="231" t="s">
        <v>1</v>
      </c>
      <c r="B38" s="233" t="s">
        <v>2</v>
      </c>
      <c r="C38" s="233" t="s">
        <v>3</v>
      </c>
      <c r="D38" s="234" t="s">
        <v>4</v>
      </c>
      <c r="E38" s="235" t="s">
        <v>8</v>
      </c>
      <c r="F38" s="236"/>
      <c r="G38" s="234" t="s">
        <v>7</v>
      </c>
      <c r="H38" s="234"/>
      <c r="I38" s="234"/>
      <c r="J38" s="234" t="s">
        <v>9</v>
      </c>
      <c r="K38" s="234"/>
      <c r="L38" s="234"/>
      <c r="M38" s="229" t="s">
        <v>10</v>
      </c>
    </row>
    <row r="39" spans="1:13" ht="60" customHeight="1" x14ac:dyDescent="0.25">
      <c r="A39" s="232"/>
      <c r="B39" s="224"/>
      <c r="C39" s="224"/>
      <c r="D39" s="226"/>
      <c r="E39" s="32" t="s">
        <v>189</v>
      </c>
      <c r="F39" s="33" t="s">
        <v>5</v>
      </c>
      <c r="G39" s="32" t="s">
        <v>6</v>
      </c>
      <c r="H39" s="33" t="s">
        <v>5</v>
      </c>
      <c r="I39" s="32" t="s">
        <v>22</v>
      </c>
      <c r="J39" s="32" t="s">
        <v>6</v>
      </c>
      <c r="K39" s="33" t="s">
        <v>5</v>
      </c>
      <c r="L39" s="32" t="s">
        <v>21</v>
      </c>
      <c r="M39" s="230"/>
    </row>
    <row r="40" spans="1:13" ht="26.45" customHeight="1" x14ac:dyDescent="0.25">
      <c r="A40" s="34">
        <v>1</v>
      </c>
      <c r="B40" s="35" t="s">
        <v>30</v>
      </c>
      <c r="C40" s="36" t="s">
        <v>11</v>
      </c>
      <c r="D40" s="36" t="s">
        <v>15</v>
      </c>
      <c r="E40" s="37">
        <v>0</v>
      </c>
      <c r="F40" s="37">
        <f t="shared" ref="F40:F46" si="13">F10+E40</f>
        <v>90</v>
      </c>
      <c r="G40" s="37">
        <v>0</v>
      </c>
      <c r="H40" s="37">
        <f t="shared" ref="H40:H47" si="14">H10+G40</f>
        <v>0</v>
      </c>
      <c r="I40" s="38" t="s">
        <v>23</v>
      </c>
      <c r="J40" s="37">
        <v>0</v>
      </c>
      <c r="K40" s="37">
        <f t="shared" ref="K40:K47" si="15">K10+J40</f>
        <v>0</v>
      </c>
      <c r="L40" s="38" t="s">
        <v>23</v>
      </c>
      <c r="M40" s="39">
        <f>(M10+E40)-G40-K40</f>
        <v>140</v>
      </c>
    </row>
    <row r="41" spans="1:13" ht="26.45" customHeight="1" x14ac:dyDescent="0.25">
      <c r="A41" s="34">
        <v>2</v>
      </c>
      <c r="B41" s="35" t="s">
        <v>30</v>
      </c>
      <c r="C41" s="36" t="s">
        <v>12</v>
      </c>
      <c r="D41" s="36" t="s">
        <v>16</v>
      </c>
      <c r="E41" s="37">
        <f>2.026</f>
        <v>2.0259999999999998</v>
      </c>
      <c r="F41" s="37">
        <f t="shared" si="13"/>
        <v>5.117</v>
      </c>
      <c r="G41" s="41">
        <f>2.026</f>
        <v>2.0259999999999998</v>
      </c>
      <c r="H41" s="37">
        <f t="shared" si="14"/>
        <v>5.117</v>
      </c>
      <c r="I41" s="36" t="s">
        <v>171</v>
      </c>
      <c r="J41" s="37">
        <v>0</v>
      </c>
      <c r="K41" s="37">
        <f t="shared" si="15"/>
        <v>0</v>
      </c>
      <c r="L41" s="38" t="s">
        <v>23</v>
      </c>
      <c r="M41" s="39">
        <f t="shared" ref="M41:M50" si="16">F41-H41-K41</f>
        <v>0</v>
      </c>
    </row>
    <row r="42" spans="1:13" ht="26.45" customHeight="1" x14ac:dyDescent="0.25">
      <c r="A42" s="34">
        <v>3</v>
      </c>
      <c r="B42" s="42" t="s">
        <v>38</v>
      </c>
      <c r="C42" s="36" t="s">
        <v>13</v>
      </c>
      <c r="D42" s="36" t="s">
        <v>17</v>
      </c>
      <c r="E42" s="37">
        <v>0</v>
      </c>
      <c r="F42" s="37">
        <f t="shared" si="13"/>
        <v>0</v>
      </c>
      <c r="G42" s="46">
        <v>0</v>
      </c>
      <c r="H42" s="37">
        <f t="shared" si="14"/>
        <v>0</v>
      </c>
      <c r="I42" s="38" t="s">
        <v>23</v>
      </c>
      <c r="J42" s="37">
        <v>0</v>
      </c>
      <c r="K42" s="37">
        <f t="shared" ref="K42" si="17">K12+J42</f>
        <v>0</v>
      </c>
      <c r="L42" s="38" t="s">
        <v>23</v>
      </c>
      <c r="M42" s="39">
        <f t="shared" si="16"/>
        <v>0</v>
      </c>
    </row>
    <row r="43" spans="1:13" ht="26.45" customHeight="1" x14ac:dyDescent="0.25">
      <c r="A43" s="34">
        <v>4</v>
      </c>
      <c r="B43" s="42" t="s">
        <v>38</v>
      </c>
      <c r="C43" s="36" t="s">
        <v>24</v>
      </c>
      <c r="D43" s="36" t="s">
        <v>25</v>
      </c>
      <c r="E43" s="37">
        <v>0</v>
      </c>
      <c r="F43" s="37">
        <f t="shared" si="13"/>
        <v>0</v>
      </c>
      <c r="G43" s="37">
        <v>0</v>
      </c>
      <c r="H43" s="37">
        <f t="shared" si="14"/>
        <v>0</v>
      </c>
      <c r="I43" s="38" t="s">
        <v>23</v>
      </c>
      <c r="J43" s="37">
        <v>0</v>
      </c>
      <c r="K43" s="37">
        <f t="shared" si="15"/>
        <v>0</v>
      </c>
      <c r="L43" s="38" t="s">
        <v>23</v>
      </c>
      <c r="M43" s="39">
        <f t="shared" si="16"/>
        <v>0</v>
      </c>
    </row>
    <row r="44" spans="1:13" ht="26.45" customHeight="1" x14ac:dyDescent="0.25">
      <c r="A44" s="34">
        <v>5</v>
      </c>
      <c r="B44" s="35" t="s">
        <v>31</v>
      </c>
      <c r="C44" s="36" t="s">
        <v>26</v>
      </c>
      <c r="D44" s="36" t="s">
        <v>27</v>
      </c>
      <c r="E44" s="37">
        <v>0</v>
      </c>
      <c r="F44" s="37">
        <f t="shared" si="13"/>
        <v>0</v>
      </c>
      <c r="G44" s="37">
        <v>0</v>
      </c>
      <c r="H44" s="37">
        <f t="shared" si="14"/>
        <v>0</v>
      </c>
      <c r="I44" s="38" t="s">
        <v>23</v>
      </c>
      <c r="J44" s="37">
        <v>0</v>
      </c>
      <c r="K44" s="37">
        <f t="shared" si="15"/>
        <v>0</v>
      </c>
      <c r="L44" s="38" t="s">
        <v>23</v>
      </c>
      <c r="M44" s="39">
        <f t="shared" si="16"/>
        <v>0</v>
      </c>
    </row>
    <row r="45" spans="1:13" ht="30" customHeight="1" x14ac:dyDescent="0.25">
      <c r="A45" s="34">
        <v>6</v>
      </c>
      <c r="B45" s="35" t="s">
        <v>31</v>
      </c>
      <c r="C45" s="36" t="s">
        <v>28</v>
      </c>
      <c r="D45" s="45" t="s">
        <v>29</v>
      </c>
      <c r="E45" s="37">
        <v>0</v>
      </c>
      <c r="F45" s="37">
        <f t="shared" si="13"/>
        <v>0</v>
      </c>
      <c r="G45" s="37">
        <v>0</v>
      </c>
      <c r="H45" s="37">
        <f t="shared" si="14"/>
        <v>0</v>
      </c>
      <c r="I45" s="38" t="s">
        <v>23</v>
      </c>
      <c r="J45" s="37">
        <v>0</v>
      </c>
      <c r="K45" s="37">
        <f t="shared" si="15"/>
        <v>0</v>
      </c>
      <c r="L45" s="38" t="s">
        <v>23</v>
      </c>
      <c r="M45" s="39">
        <f t="shared" si="16"/>
        <v>0</v>
      </c>
    </row>
    <row r="46" spans="1:13" ht="27.6" customHeight="1" x14ac:dyDescent="0.25">
      <c r="A46" s="34">
        <v>7</v>
      </c>
      <c r="B46" s="35" t="s">
        <v>32</v>
      </c>
      <c r="C46" s="36" t="s">
        <v>14</v>
      </c>
      <c r="D46" s="45" t="s">
        <v>20</v>
      </c>
      <c r="E46" s="58">
        <v>11</v>
      </c>
      <c r="F46" s="58">
        <f t="shared" si="13"/>
        <v>18.7</v>
      </c>
      <c r="G46" s="37">
        <v>0</v>
      </c>
      <c r="H46" s="37">
        <f t="shared" si="14"/>
        <v>0</v>
      </c>
      <c r="I46" s="38" t="s">
        <v>23</v>
      </c>
      <c r="J46" s="58">
        <v>11</v>
      </c>
      <c r="K46" s="58">
        <f t="shared" si="15"/>
        <v>18.7</v>
      </c>
      <c r="L46" s="49" t="s">
        <v>174</v>
      </c>
      <c r="M46" s="39">
        <f t="shared" si="16"/>
        <v>0</v>
      </c>
    </row>
    <row r="47" spans="1:13" ht="27.6" customHeight="1" x14ac:dyDescent="0.25">
      <c r="A47" s="34">
        <v>8</v>
      </c>
      <c r="B47" s="35" t="s">
        <v>35</v>
      </c>
      <c r="C47" s="36" t="s">
        <v>33</v>
      </c>
      <c r="D47" s="45" t="s">
        <v>34</v>
      </c>
      <c r="E47" s="37">
        <v>0</v>
      </c>
      <c r="F47" s="43">
        <f t="shared" ref="F47:F49" si="18">F17+E47</f>
        <v>0</v>
      </c>
      <c r="G47" s="37">
        <v>0</v>
      </c>
      <c r="H47" s="37">
        <f t="shared" si="14"/>
        <v>0</v>
      </c>
      <c r="I47" s="38" t="s">
        <v>23</v>
      </c>
      <c r="J47" s="37">
        <v>0</v>
      </c>
      <c r="K47" s="37">
        <f t="shared" si="15"/>
        <v>0</v>
      </c>
      <c r="L47" s="38" t="s">
        <v>23</v>
      </c>
      <c r="M47" s="39">
        <f t="shared" si="16"/>
        <v>0</v>
      </c>
    </row>
    <row r="48" spans="1:13" ht="41.25" customHeight="1" x14ac:dyDescent="0.25">
      <c r="A48" s="34">
        <v>9</v>
      </c>
      <c r="B48" s="35" t="s">
        <v>30</v>
      </c>
      <c r="C48" s="42" t="s">
        <v>36</v>
      </c>
      <c r="D48" s="36" t="s">
        <v>18</v>
      </c>
      <c r="E48" s="37">
        <v>1.7000000000000001E-2</v>
      </c>
      <c r="F48" s="41">
        <f t="shared" si="18"/>
        <v>2.9000000000000001E-2</v>
      </c>
      <c r="G48" s="37">
        <v>0</v>
      </c>
      <c r="H48" s="37">
        <f t="shared" ref="H48:H50" si="19">G48</f>
        <v>0</v>
      </c>
      <c r="I48" s="38" t="s">
        <v>23</v>
      </c>
      <c r="J48" s="37">
        <v>3.5000000000000003E-2</v>
      </c>
      <c r="K48" s="37">
        <f t="shared" ref="K48:K49" si="20">K18+J48</f>
        <v>3.5000000000000003E-2</v>
      </c>
      <c r="L48" s="38" t="s">
        <v>154</v>
      </c>
      <c r="M48" s="59">
        <f>F48-H48-K48+0.009</f>
        <v>2.9999999999999975E-3</v>
      </c>
    </row>
    <row r="49" spans="1:13" ht="30.75" customHeight="1" x14ac:dyDescent="0.25">
      <c r="A49" s="34">
        <v>10</v>
      </c>
      <c r="B49" s="35" t="s">
        <v>30</v>
      </c>
      <c r="C49" s="42" t="s">
        <v>37</v>
      </c>
      <c r="D49" s="36" t="s">
        <v>19</v>
      </c>
      <c r="E49" s="37">
        <v>0.08</v>
      </c>
      <c r="F49" s="43">
        <f t="shared" si="18"/>
        <v>0.161</v>
      </c>
      <c r="G49" s="37">
        <v>0</v>
      </c>
      <c r="H49" s="37">
        <f t="shared" si="19"/>
        <v>0</v>
      </c>
      <c r="I49" s="38" t="s">
        <v>23</v>
      </c>
      <c r="J49" s="37">
        <v>0.215</v>
      </c>
      <c r="K49" s="37">
        <f t="shared" si="20"/>
        <v>0.215</v>
      </c>
      <c r="L49" s="38" t="s">
        <v>154</v>
      </c>
      <c r="M49" s="59">
        <f>F49-H49-K49+0.066</f>
        <v>1.2000000000000011E-2</v>
      </c>
    </row>
    <row r="50" spans="1:13" ht="30" customHeight="1" thickBot="1" x14ac:dyDescent="0.3">
      <c r="A50" s="50">
        <v>11</v>
      </c>
      <c r="B50" s="51" t="s">
        <v>30</v>
      </c>
      <c r="C50" s="52" t="s">
        <v>39</v>
      </c>
      <c r="D50" s="53" t="s">
        <v>40</v>
      </c>
      <c r="E50" s="54">
        <v>0</v>
      </c>
      <c r="F50" s="54">
        <f>F20+E50</f>
        <v>0</v>
      </c>
      <c r="G50" s="54">
        <v>0</v>
      </c>
      <c r="H50" s="54">
        <f t="shared" si="19"/>
        <v>0</v>
      </c>
      <c r="I50" s="55" t="s">
        <v>23</v>
      </c>
      <c r="J50" s="54">
        <v>0</v>
      </c>
      <c r="K50" s="54">
        <f>K20+J50</f>
        <v>0</v>
      </c>
      <c r="L50" s="55" t="s">
        <v>23</v>
      </c>
      <c r="M50" s="56">
        <f t="shared" si="16"/>
        <v>0</v>
      </c>
    </row>
    <row r="51" spans="1:13" ht="15" customHeight="1" thickTop="1" x14ac:dyDescent="0.3">
      <c r="E51" s="57"/>
      <c r="F51" s="57"/>
      <c r="G51" s="57"/>
      <c r="H51" s="57"/>
      <c r="I51" s="57"/>
      <c r="J51" s="57"/>
      <c r="K51" s="57"/>
      <c r="L51" s="57"/>
      <c r="M51" s="57"/>
    </row>
    <row r="52" spans="1:13" ht="15" customHeight="1" x14ac:dyDescent="0.3">
      <c r="E52" s="57"/>
      <c r="F52" s="57"/>
      <c r="G52" s="57"/>
      <c r="H52" s="57"/>
      <c r="I52" s="57"/>
      <c r="J52" s="57"/>
      <c r="K52" s="57"/>
      <c r="L52" s="57"/>
      <c r="M52" s="57"/>
    </row>
    <row r="53" spans="1:13" ht="15" customHeight="1" x14ac:dyDescent="0.3"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15" customHeight="1" x14ac:dyDescent="0.3">
      <c r="E54" s="57"/>
      <c r="F54" s="57"/>
      <c r="G54" s="57"/>
      <c r="H54" s="57"/>
      <c r="I54" s="57"/>
      <c r="J54" s="57"/>
      <c r="K54" s="57"/>
      <c r="L54" s="57"/>
      <c r="M54" s="57"/>
    </row>
    <row r="55" spans="1:13" ht="15" customHeight="1" x14ac:dyDescent="0.3">
      <c r="E55" s="57"/>
      <c r="F55" s="57"/>
      <c r="G55" s="57"/>
      <c r="H55" s="57"/>
      <c r="I55" s="57"/>
      <c r="J55" s="57"/>
      <c r="K55" s="57"/>
      <c r="L55" s="57"/>
      <c r="M55" s="57"/>
    </row>
    <row r="56" spans="1:13" ht="15.95" customHeight="1" x14ac:dyDescent="0.3"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15.95" customHeight="1" x14ac:dyDescent="0.25"/>
    <row r="58" spans="1:13" ht="15.95" customHeight="1" x14ac:dyDescent="0.25"/>
    <row r="59" spans="1:13" ht="30" customHeight="1" x14ac:dyDescent="0.25">
      <c r="C59" s="220" t="s">
        <v>176</v>
      </c>
      <c r="D59" s="220"/>
      <c r="E59" s="220"/>
      <c r="F59" s="220"/>
      <c r="G59" s="220"/>
      <c r="H59" s="220"/>
      <c r="I59" s="220"/>
      <c r="J59" s="220"/>
      <c r="K59" s="220"/>
      <c r="L59" s="220"/>
    </row>
    <row r="60" spans="1:13" ht="15" customHeight="1" x14ac:dyDescent="0.25"/>
    <row r="61" spans="1:13" ht="15" customHeight="1" x14ac:dyDescent="0.25"/>
    <row r="62" spans="1:13" ht="30" customHeight="1" x14ac:dyDescent="0.25">
      <c r="B62" s="31" t="s">
        <v>0</v>
      </c>
      <c r="C62" s="31"/>
      <c r="D62" s="31"/>
      <c r="E62" s="31" t="s">
        <v>155</v>
      </c>
      <c r="F62" s="31"/>
    </row>
    <row r="63" spans="1:13" ht="18" customHeight="1" thickBot="1" x14ac:dyDescent="0.3">
      <c r="B63" s="31"/>
      <c r="C63" s="31"/>
      <c r="D63" s="31"/>
      <c r="E63" s="31"/>
      <c r="F63" s="31"/>
    </row>
    <row r="64" spans="1:13" ht="30" customHeight="1" thickTop="1" x14ac:dyDescent="0.25">
      <c r="A64" s="231" t="s">
        <v>1</v>
      </c>
      <c r="B64" s="233" t="s">
        <v>2</v>
      </c>
      <c r="C64" s="233" t="s">
        <v>3</v>
      </c>
      <c r="D64" s="234" t="s">
        <v>4</v>
      </c>
      <c r="E64" s="235" t="s">
        <v>8</v>
      </c>
      <c r="F64" s="236"/>
      <c r="G64" s="234" t="s">
        <v>7</v>
      </c>
      <c r="H64" s="234"/>
      <c r="I64" s="234"/>
      <c r="J64" s="234" t="s">
        <v>9</v>
      </c>
      <c r="K64" s="234"/>
      <c r="L64" s="234"/>
      <c r="M64" s="229" t="s">
        <v>10</v>
      </c>
    </row>
    <row r="65" spans="1:13" ht="60" customHeight="1" x14ac:dyDescent="0.25">
      <c r="A65" s="232"/>
      <c r="B65" s="224"/>
      <c r="C65" s="224"/>
      <c r="D65" s="226"/>
      <c r="E65" s="32" t="s">
        <v>190</v>
      </c>
      <c r="F65" s="33" t="s">
        <v>5</v>
      </c>
      <c r="G65" s="32" t="s">
        <v>6</v>
      </c>
      <c r="H65" s="33" t="s">
        <v>5</v>
      </c>
      <c r="I65" s="32" t="s">
        <v>22</v>
      </c>
      <c r="J65" s="32" t="s">
        <v>6</v>
      </c>
      <c r="K65" s="33" t="s">
        <v>5</v>
      </c>
      <c r="L65" s="32" t="s">
        <v>21</v>
      </c>
      <c r="M65" s="230"/>
    </row>
    <row r="66" spans="1:13" ht="27" customHeight="1" x14ac:dyDescent="0.25">
      <c r="A66" s="34">
        <v>1</v>
      </c>
      <c r="B66" s="35" t="s">
        <v>30</v>
      </c>
      <c r="C66" s="36" t="s">
        <v>11</v>
      </c>
      <c r="D66" s="36" t="s">
        <v>15</v>
      </c>
      <c r="E66" s="37">
        <v>100</v>
      </c>
      <c r="F66" s="37">
        <f t="shared" ref="F66:F76" si="21">F40+E66</f>
        <v>190</v>
      </c>
      <c r="G66" s="37">
        <v>0</v>
      </c>
      <c r="H66" s="37">
        <f t="shared" ref="H66:H74" si="22">H40+G66</f>
        <v>0</v>
      </c>
      <c r="I66" s="38" t="s">
        <v>23</v>
      </c>
      <c r="J66" s="37">
        <v>0</v>
      </c>
      <c r="K66" s="37">
        <f t="shared" ref="K66:K76" si="23">K40+J66</f>
        <v>0</v>
      </c>
      <c r="L66" s="38" t="s">
        <v>23</v>
      </c>
      <c r="M66" s="39">
        <f>(M40+E66)-G66-K66</f>
        <v>240</v>
      </c>
    </row>
    <row r="67" spans="1:13" ht="27" customHeight="1" x14ac:dyDescent="0.25">
      <c r="A67" s="34">
        <v>2</v>
      </c>
      <c r="B67" s="35" t="s">
        <v>30</v>
      </c>
      <c r="C67" s="36" t="s">
        <v>12</v>
      </c>
      <c r="D67" s="36" t="s">
        <v>16</v>
      </c>
      <c r="E67" s="37">
        <f>3.402</f>
        <v>3.4020000000000001</v>
      </c>
      <c r="F67" s="37">
        <f t="shared" si="21"/>
        <v>8.5190000000000001</v>
      </c>
      <c r="G67" s="41">
        <f>3.402</f>
        <v>3.4020000000000001</v>
      </c>
      <c r="H67" s="37">
        <f t="shared" si="22"/>
        <v>8.5190000000000001</v>
      </c>
      <c r="I67" s="36" t="s">
        <v>171</v>
      </c>
      <c r="J67" s="37">
        <v>0</v>
      </c>
      <c r="K67" s="37">
        <f t="shared" si="23"/>
        <v>0</v>
      </c>
      <c r="L67" s="38" t="s">
        <v>23</v>
      </c>
      <c r="M67" s="39">
        <f t="shared" ref="M67:M76" si="24">F67-H67-K67</f>
        <v>0</v>
      </c>
    </row>
    <row r="68" spans="1:13" ht="27" customHeight="1" x14ac:dyDescent="0.25">
      <c r="A68" s="34">
        <v>3</v>
      </c>
      <c r="B68" s="42" t="s">
        <v>38</v>
      </c>
      <c r="C68" s="36" t="s">
        <v>13</v>
      </c>
      <c r="D68" s="36" t="s">
        <v>17</v>
      </c>
      <c r="E68" s="37">
        <v>0.09</v>
      </c>
      <c r="F68" s="37">
        <f t="shared" si="21"/>
        <v>0.09</v>
      </c>
      <c r="G68" s="43">
        <v>0.09</v>
      </c>
      <c r="H68" s="37">
        <f t="shared" si="22"/>
        <v>0.09</v>
      </c>
      <c r="I68" s="38" t="s">
        <v>173</v>
      </c>
      <c r="J68" s="37">
        <v>0</v>
      </c>
      <c r="K68" s="37">
        <f t="shared" si="23"/>
        <v>0</v>
      </c>
      <c r="L68" s="38" t="s">
        <v>23</v>
      </c>
      <c r="M68" s="39">
        <f t="shared" si="24"/>
        <v>0</v>
      </c>
    </row>
    <row r="69" spans="1:13" ht="27" customHeight="1" x14ac:dyDescent="0.25">
      <c r="A69" s="34">
        <v>4</v>
      </c>
      <c r="B69" s="42" t="s">
        <v>38</v>
      </c>
      <c r="C69" s="36" t="s">
        <v>24</v>
      </c>
      <c r="D69" s="36" t="s">
        <v>25</v>
      </c>
      <c r="E69" s="37">
        <v>0</v>
      </c>
      <c r="F69" s="37">
        <f t="shared" si="21"/>
        <v>0</v>
      </c>
      <c r="G69" s="37">
        <v>0</v>
      </c>
      <c r="H69" s="37">
        <f t="shared" si="22"/>
        <v>0</v>
      </c>
      <c r="I69" s="38" t="s">
        <v>23</v>
      </c>
      <c r="J69" s="37">
        <v>0</v>
      </c>
      <c r="K69" s="37">
        <f t="shared" si="23"/>
        <v>0</v>
      </c>
      <c r="L69" s="38" t="s">
        <v>23</v>
      </c>
      <c r="M69" s="39">
        <f t="shared" si="24"/>
        <v>0</v>
      </c>
    </row>
    <row r="70" spans="1:13" ht="27" customHeight="1" x14ac:dyDescent="0.25">
      <c r="A70" s="34">
        <v>5</v>
      </c>
      <c r="B70" s="35" t="s">
        <v>31</v>
      </c>
      <c r="C70" s="36" t="s">
        <v>26</v>
      </c>
      <c r="D70" s="36" t="s">
        <v>27</v>
      </c>
      <c r="E70" s="37">
        <v>0</v>
      </c>
      <c r="F70" s="37">
        <f t="shared" si="21"/>
        <v>0</v>
      </c>
      <c r="G70" s="37">
        <v>0</v>
      </c>
      <c r="H70" s="37">
        <f t="shared" si="22"/>
        <v>0</v>
      </c>
      <c r="I70" s="38" t="s">
        <v>23</v>
      </c>
      <c r="J70" s="37">
        <v>0</v>
      </c>
      <c r="K70" s="37">
        <f t="shared" si="23"/>
        <v>0</v>
      </c>
      <c r="L70" s="38" t="s">
        <v>23</v>
      </c>
      <c r="M70" s="39">
        <f t="shared" si="24"/>
        <v>0</v>
      </c>
    </row>
    <row r="71" spans="1:13" ht="33" x14ac:dyDescent="0.25">
      <c r="A71" s="34">
        <v>6</v>
      </c>
      <c r="B71" s="35" t="s">
        <v>31</v>
      </c>
      <c r="C71" s="36" t="s">
        <v>28</v>
      </c>
      <c r="D71" s="45" t="s">
        <v>29</v>
      </c>
      <c r="E71" s="37">
        <v>0.04</v>
      </c>
      <c r="F71" s="37">
        <f t="shared" si="21"/>
        <v>0.04</v>
      </c>
      <c r="G71" s="37">
        <v>0.04</v>
      </c>
      <c r="H71" s="37">
        <f t="shared" si="22"/>
        <v>0.04</v>
      </c>
      <c r="I71" s="38" t="s">
        <v>173</v>
      </c>
      <c r="J71" s="37">
        <v>0</v>
      </c>
      <c r="K71" s="37">
        <f t="shared" si="23"/>
        <v>0</v>
      </c>
      <c r="L71" s="38" t="s">
        <v>23</v>
      </c>
      <c r="M71" s="39">
        <f t="shared" si="24"/>
        <v>0</v>
      </c>
    </row>
    <row r="72" spans="1:13" ht="27" customHeight="1" x14ac:dyDescent="0.25">
      <c r="A72" s="34">
        <v>7</v>
      </c>
      <c r="B72" s="35" t="s">
        <v>32</v>
      </c>
      <c r="C72" s="36" t="s">
        <v>14</v>
      </c>
      <c r="D72" s="45" t="s">
        <v>20</v>
      </c>
      <c r="E72" s="37">
        <v>9.9</v>
      </c>
      <c r="F72" s="37">
        <f t="shared" si="21"/>
        <v>28.6</v>
      </c>
      <c r="G72" s="37">
        <v>0</v>
      </c>
      <c r="H72" s="37">
        <f t="shared" si="22"/>
        <v>0</v>
      </c>
      <c r="I72" s="38" t="s">
        <v>23</v>
      </c>
      <c r="J72" s="37">
        <v>9.9</v>
      </c>
      <c r="K72" s="37">
        <f t="shared" si="23"/>
        <v>28.6</v>
      </c>
      <c r="L72" s="49" t="s">
        <v>174</v>
      </c>
      <c r="M72" s="39">
        <f t="shared" si="24"/>
        <v>0</v>
      </c>
    </row>
    <row r="73" spans="1:13" ht="27" customHeight="1" x14ac:dyDescent="0.25">
      <c r="A73" s="34">
        <v>8</v>
      </c>
      <c r="B73" s="35" t="s">
        <v>35</v>
      </c>
      <c r="C73" s="36" t="s">
        <v>33</v>
      </c>
      <c r="D73" s="45" t="s">
        <v>34</v>
      </c>
      <c r="E73" s="37">
        <v>0</v>
      </c>
      <c r="F73" s="37">
        <f t="shared" si="21"/>
        <v>0</v>
      </c>
      <c r="G73" s="37">
        <v>0</v>
      </c>
      <c r="H73" s="37">
        <f t="shared" si="22"/>
        <v>0</v>
      </c>
      <c r="I73" s="38" t="s">
        <v>23</v>
      </c>
      <c r="J73" s="37">
        <v>0</v>
      </c>
      <c r="K73" s="37">
        <f t="shared" si="23"/>
        <v>0</v>
      </c>
      <c r="L73" s="38" t="s">
        <v>23</v>
      </c>
      <c r="M73" s="39">
        <f t="shared" si="24"/>
        <v>0</v>
      </c>
    </row>
    <row r="74" spans="1:13" ht="45.75" customHeight="1" x14ac:dyDescent="0.25">
      <c r="A74" s="34">
        <v>9</v>
      </c>
      <c r="B74" s="35" t="s">
        <v>30</v>
      </c>
      <c r="C74" s="42" t="s">
        <v>36</v>
      </c>
      <c r="D74" s="36" t="s">
        <v>18</v>
      </c>
      <c r="E74" s="37">
        <v>0.01</v>
      </c>
      <c r="F74" s="37">
        <f t="shared" si="21"/>
        <v>3.9E-2</v>
      </c>
      <c r="G74" s="37">
        <v>0</v>
      </c>
      <c r="H74" s="37">
        <f t="shared" si="22"/>
        <v>0</v>
      </c>
      <c r="I74" s="38" t="s">
        <v>23</v>
      </c>
      <c r="J74" s="37">
        <v>0</v>
      </c>
      <c r="K74" s="37">
        <f t="shared" si="23"/>
        <v>3.5000000000000003E-2</v>
      </c>
      <c r="L74" s="38" t="s">
        <v>23</v>
      </c>
      <c r="M74" s="39">
        <f>F74-H74-K74+0.009</f>
        <v>1.2999999999999996E-2</v>
      </c>
    </row>
    <row r="75" spans="1:13" ht="30" customHeight="1" x14ac:dyDescent="0.25">
      <c r="A75" s="34">
        <v>10</v>
      </c>
      <c r="B75" s="35" t="s">
        <v>30</v>
      </c>
      <c r="C75" s="42" t="s">
        <v>37</v>
      </c>
      <c r="D75" s="36" t="s">
        <v>19</v>
      </c>
      <c r="E75" s="37">
        <v>7.0000000000000007E-2</v>
      </c>
      <c r="F75" s="37">
        <f t="shared" si="21"/>
        <v>0.23100000000000001</v>
      </c>
      <c r="G75" s="37">
        <v>0</v>
      </c>
      <c r="H75" s="37">
        <f t="shared" ref="H75:H76" si="25">G75</f>
        <v>0</v>
      </c>
      <c r="I75" s="38" t="s">
        <v>23</v>
      </c>
      <c r="J75" s="37">
        <v>0</v>
      </c>
      <c r="K75" s="37">
        <f t="shared" si="23"/>
        <v>0.215</v>
      </c>
      <c r="L75" s="38" t="s">
        <v>23</v>
      </c>
      <c r="M75" s="39">
        <f>F75-H75-K75+0.066</f>
        <v>8.2000000000000017E-2</v>
      </c>
    </row>
    <row r="76" spans="1:13" ht="29.1" customHeight="1" thickBot="1" x14ac:dyDescent="0.3">
      <c r="A76" s="50">
        <v>11</v>
      </c>
      <c r="B76" s="51" t="s">
        <v>30</v>
      </c>
      <c r="C76" s="52" t="s">
        <v>39</v>
      </c>
      <c r="D76" s="53" t="s">
        <v>40</v>
      </c>
      <c r="E76" s="54">
        <v>0</v>
      </c>
      <c r="F76" s="54">
        <f t="shared" si="21"/>
        <v>0</v>
      </c>
      <c r="G76" s="54">
        <v>0</v>
      </c>
      <c r="H76" s="54">
        <f t="shared" si="25"/>
        <v>0</v>
      </c>
      <c r="I76" s="55" t="s">
        <v>23</v>
      </c>
      <c r="J76" s="54">
        <v>0</v>
      </c>
      <c r="K76" s="54">
        <f t="shared" si="23"/>
        <v>0</v>
      </c>
      <c r="L76" s="55" t="s">
        <v>23</v>
      </c>
      <c r="M76" s="56">
        <f t="shared" si="24"/>
        <v>0</v>
      </c>
    </row>
    <row r="77" spans="1:13" ht="14.45" customHeight="1" thickTop="1" x14ac:dyDescent="0.3">
      <c r="E77" s="57"/>
      <c r="F77" s="57"/>
      <c r="G77" s="57"/>
      <c r="H77" s="57"/>
      <c r="I77" s="57"/>
      <c r="J77" s="57"/>
      <c r="K77" s="57"/>
      <c r="L77" s="57"/>
      <c r="M77" s="57"/>
    </row>
    <row r="78" spans="1:13" ht="14.45" customHeight="1" x14ac:dyDescent="0.25"/>
    <row r="79" spans="1:13" ht="14.45" customHeight="1" x14ac:dyDescent="0.25"/>
    <row r="80" spans="1:13" ht="14.45" customHeight="1" x14ac:dyDescent="0.25"/>
    <row r="81" spans="1:13" ht="14.45" customHeight="1" x14ac:dyDescent="0.25"/>
    <row r="82" spans="1:13" ht="14.45" customHeight="1" x14ac:dyDescent="0.25"/>
    <row r="83" spans="1:13" ht="14.45" customHeight="1" x14ac:dyDescent="0.25"/>
    <row r="84" spans="1:13" ht="14.45" customHeight="1" x14ac:dyDescent="0.25"/>
    <row r="85" spans="1:13" ht="14.45" customHeight="1" x14ac:dyDescent="0.25"/>
    <row r="86" spans="1:13" ht="15.95" customHeight="1" x14ac:dyDescent="0.25"/>
    <row r="87" spans="1:13" ht="15.95" customHeight="1" x14ac:dyDescent="0.25"/>
    <row r="88" spans="1:13" ht="15.95" customHeight="1" x14ac:dyDescent="0.25"/>
    <row r="89" spans="1:13" ht="31.5" customHeight="1" x14ac:dyDescent="0.25">
      <c r="C89" s="220" t="s">
        <v>176</v>
      </c>
      <c r="D89" s="220"/>
      <c r="E89" s="220"/>
      <c r="F89" s="220"/>
      <c r="G89" s="220"/>
      <c r="H89" s="220"/>
      <c r="I89" s="220"/>
      <c r="J89" s="220"/>
      <c r="K89" s="220"/>
      <c r="L89" s="220"/>
    </row>
    <row r="90" spans="1:13" ht="15" customHeight="1" x14ac:dyDescent="0.25"/>
    <row r="91" spans="1:13" ht="15" customHeight="1" x14ac:dyDescent="0.25"/>
    <row r="92" spans="1:13" ht="30" customHeight="1" x14ac:dyDescent="0.25">
      <c r="B92" s="31" t="s">
        <v>0</v>
      </c>
      <c r="C92" s="31"/>
      <c r="D92" s="31"/>
      <c r="E92" s="31"/>
      <c r="F92" s="31"/>
    </row>
    <row r="93" spans="1:13" ht="18" customHeight="1" thickBot="1" x14ac:dyDescent="0.3">
      <c r="B93" s="31"/>
      <c r="C93" s="31"/>
      <c r="D93" s="31"/>
      <c r="E93" s="31"/>
      <c r="F93" s="31"/>
    </row>
    <row r="94" spans="1:13" ht="30" customHeight="1" thickTop="1" x14ac:dyDescent="0.25">
      <c r="A94" s="231" t="s">
        <v>1</v>
      </c>
      <c r="B94" s="233" t="s">
        <v>2</v>
      </c>
      <c r="C94" s="233" t="s">
        <v>3</v>
      </c>
      <c r="D94" s="234" t="s">
        <v>4</v>
      </c>
      <c r="E94" s="235" t="s">
        <v>8</v>
      </c>
      <c r="F94" s="236"/>
      <c r="G94" s="234" t="s">
        <v>7</v>
      </c>
      <c r="H94" s="234"/>
      <c r="I94" s="234"/>
      <c r="J94" s="234" t="s">
        <v>9</v>
      </c>
      <c r="K94" s="234"/>
      <c r="L94" s="234"/>
      <c r="M94" s="229" t="s">
        <v>10</v>
      </c>
    </row>
    <row r="95" spans="1:13" ht="60" customHeight="1" x14ac:dyDescent="0.25">
      <c r="A95" s="232"/>
      <c r="B95" s="224"/>
      <c r="C95" s="224"/>
      <c r="D95" s="226"/>
      <c r="E95" s="32" t="s">
        <v>191</v>
      </c>
      <c r="F95" s="33" t="s">
        <v>5</v>
      </c>
      <c r="G95" s="32" t="s">
        <v>6</v>
      </c>
      <c r="H95" s="33" t="s">
        <v>5</v>
      </c>
      <c r="I95" s="32" t="s">
        <v>22</v>
      </c>
      <c r="J95" s="32" t="s">
        <v>6</v>
      </c>
      <c r="K95" s="33" t="s">
        <v>5</v>
      </c>
      <c r="L95" s="32" t="s">
        <v>21</v>
      </c>
      <c r="M95" s="230"/>
    </row>
    <row r="96" spans="1:13" ht="27" customHeight="1" x14ac:dyDescent="0.25">
      <c r="A96" s="34">
        <v>1</v>
      </c>
      <c r="B96" s="35" t="s">
        <v>30</v>
      </c>
      <c r="C96" s="36" t="s">
        <v>11</v>
      </c>
      <c r="D96" s="36" t="s">
        <v>15</v>
      </c>
      <c r="E96" s="37">
        <v>0</v>
      </c>
      <c r="F96" s="37">
        <f t="shared" ref="F96:F105" si="26">F66+E96</f>
        <v>190</v>
      </c>
      <c r="G96" s="37">
        <v>50</v>
      </c>
      <c r="H96" s="37">
        <f t="shared" ref="H96:H104" si="27">H66+G96</f>
        <v>50</v>
      </c>
      <c r="I96" s="38" t="s">
        <v>172</v>
      </c>
      <c r="J96" s="37">
        <v>0</v>
      </c>
      <c r="K96" s="37">
        <f t="shared" ref="K96:K105" si="28">K66+J96</f>
        <v>0</v>
      </c>
      <c r="L96" s="38" t="s">
        <v>23</v>
      </c>
      <c r="M96" s="39">
        <f>(M66+E96)-G96-K96</f>
        <v>190</v>
      </c>
    </row>
    <row r="97" spans="1:13" ht="27.6" customHeight="1" x14ac:dyDescent="0.25">
      <c r="A97" s="34">
        <v>2</v>
      </c>
      <c r="B97" s="35" t="s">
        <v>30</v>
      </c>
      <c r="C97" s="36" t="s">
        <v>12</v>
      </c>
      <c r="D97" s="36" t="s">
        <v>16</v>
      </c>
      <c r="E97" s="37">
        <f>4.841</f>
        <v>4.8410000000000002</v>
      </c>
      <c r="F97" s="37">
        <f t="shared" si="26"/>
        <v>13.36</v>
      </c>
      <c r="G97" s="41">
        <f>4.841</f>
        <v>4.8410000000000002</v>
      </c>
      <c r="H97" s="37">
        <f t="shared" si="27"/>
        <v>13.36</v>
      </c>
      <c r="I97" s="36" t="s">
        <v>171</v>
      </c>
      <c r="J97" s="37">
        <v>0</v>
      </c>
      <c r="K97" s="37">
        <f t="shared" si="28"/>
        <v>0</v>
      </c>
      <c r="L97" s="38" t="s">
        <v>23</v>
      </c>
      <c r="M97" s="39">
        <f t="shared" ref="M97:M106" si="29">F97-H97-K97</f>
        <v>0</v>
      </c>
    </row>
    <row r="98" spans="1:13" ht="27.6" customHeight="1" x14ac:dyDescent="0.25">
      <c r="A98" s="34">
        <v>3</v>
      </c>
      <c r="B98" s="42" t="s">
        <v>38</v>
      </c>
      <c r="C98" s="36" t="s">
        <v>13</v>
      </c>
      <c r="D98" s="36" t="s">
        <v>17</v>
      </c>
      <c r="E98" s="37">
        <v>0</v>
      </c>
      <c r="F98" s="37">
        <f t="shared" si="26"/>
        <v>0.09</v>
      </c>
      <c r="G98" s="43">
        <v>0</v>
      </c>
      <c r="H98" s="37">
        <f t="shared" si="27"/>
        <v>0.09</v>
      </c>
      <c r="I98" s="38" t="s">
        <v>23</v>
      </c>
      <c r="J98" s="37">
        <v>0</v>
      </c>
      <c r="K98" s="37">
        <f t="shared" si="28"/>
        <v>0</v>
      </c>
      <c r="L98" s="38" t="s">
        <v>23</v>
      </c>
      <c r="M98" s="39">
        <f t="shared" si="29"/>
        <v>0</v>
      </c>
    </row>
    <row r="99" spans="1:13" ht="27.6" customHeight="1" x14ac:dyDescent="0.25">
      <c r="A99" s="34">
        <v>4</v>
      </c>
      <c r="B99" s="42" t="s">
        <v>38</v>
      </c>
      <c r="C99" s="36" t="s">
        <v>24</v>
      </c>
      <c r="D99" s="36" t="s">
        <v>25</v>
      </c>
      <c r="E99" s="37">
        <v>0</v>
      </c>
      <c r="F99" s="37">
        <f t="shared" si="26"/>
        <v>0</v>
      </c>
      <c r="G99" s="37">
        <v>0</v>
      </c>
      <c r="H99" s="37">
        <f t="shared" si="27"/>
        <v>0</v>
      </c>
      <c r="I99" s="38" t="s">
        <v>23</v>
      </c>
      <c r="J99" s="37">
        <v>0</v>
      </c>
      <c r="K99" s="37">
        <f t="shared" si="28"/>
        <v>0</v>
      </c>
      <c r="L99" s="38" t="s">
        <v>23</v>
      </c>
      <c r="M99" s="39">
        <f t="shared" si="29"/>
        <v>0</v>
      </c>
    </row>
    <row r="100" spans="1:13" ht="27.6" customHeight="1" x14ac:dyDescent="0.25">
      <c r="A100" s="34">
        <v>5</v>
      </c>
      <c r="B100" s="35" t="s">
        <v>31</v>
      </c>
      <c r="C100" s="36" t="s">
        <v>26</v>
      </c>
      <c r="D100" s="36" t="s">
        <v>27</v>
      </c>
      <c r="E100" s="37">
        <v>0</v>
      </c>
      <c r="F100" s="37">
        <f t="shared" si="26"/>
        <v>0</v>
      </c>
      <c r="G100" s="37">
        <v>0</v>
      </c>
      <c r="H100" s="37">
        <f t="shared" si="27"/>
        <v>0</v>
      </c>
      <c r="I100" s="38" t="s">
        <v>23</v>
      </c>
      <c r="J100" s="37">
        <v>0</v>
      </c>
      <c r="K100" s="37">
        <f t="shared" si="28"/>
        <v>0</v>
      </c>
      <c r="L100" s="38" t="s">
        <v>23</v>
      </c>
      <c r="M100" s="39">
        <f t="shared" si="29"/>
        <v>0</v>
      </c>
    </row>
    <row r="101" spans="1:13" ht="27.6" customHeight="1" x14ac:dyDescent="0.25">
      <c r="A101" s="34">
        <v>6</v>
      </c>
      <c r="B101" s="35" t="s">
        <v>31</v>
      </c>
      <c r="C101" s="36" t="s">
        <v>28</v>
      </c>
      <c r="D101" s="45" t="s">
        <v>29</v>
      </c>
      <c r="E101" s="37">
        <v>0</v>
      </c>
      <c r="F101" s="37">
        <f t="shared" si="26"/>
        <v>0.04</v>
      </c>
      <c r="G101" s="37">
        <v>0</v>
      </c>
      <c r="H101" s="37">
        <f t="shared" si="27"/>
        <v>0.04</v>
      </c>
      <c r="I101" s="38" t="s">
        <v>23</v>
      </c>
      <c r="J101" s="37">
        <v>0</v>
      </c>
      <c r="K101" s="37">
        <f t="shared" si="28"/>
        <v>0</v>
      </c>
      <c r="L101" s="38" t="s">
        <v>23</v>
      </c>
      <c r="M101" s="39">
        <f t="shared" si="29"/>
        <v>0</v>
      </c>
    </row>
    <row r="102" spans="1:13" ht="27.6" customHeight="1" x14ac:dyDescent="0.25">
      <c r="A102" s="34">
        <v>7</v>
      </c>
      <c r="B102" s="35" t="s">
        <v>32</v>
      </c>
      <c r="C102" s="36" t="s">
        <v>14</v>
      </c>
      <c r="D102" s="45" t="s">
        <v>20</v>
      </c>
      <c r="E102" s="37">
        <v>11</v>
      </c>
      <c r="F102" s="37">
        <f t="shared" si="26"/>
        <v>39.6</v>
      </c>
      <c r="G102" s="37">
        <v>0</v>
      </c>
      <c r="H102" s="37">
        <f t="shared" si="27"/>
        <v>0</v>
      </c>
      <c r="I102" s="38" t="s">
        <v>23</v>
      </c>
      <c r="J102" s="37">
        <v>11</v>
      </c>
      <c r="K102" s="37">
        <f t="shared" si="28"/>
        <v>39.6</v>
      </c>
      <c r="L102" s="49" t="s">
        <v>174</v>
      </c>
      <c r="M102" s="39">
        <f t="shared" si="29"/>
        <v>0</v>
      </c>
    </row>
    <row r="103" spans="1:13" ht="27.6" customHeight="1" x14ac:dyDescent="0.25">
      <c r="A103" s="34">
        <v>8</v>
      </c>
      <c r="B103" s="35" t="s">
        <v>35</v>
      </c>
      <c r="C103" s="36" t="s">
        <v>33</v>
      </c>
      <c r="D103" s="45" t="s">
        <v>34</v>
      </c>
      <c r="E103" s="37">
        <v>0</v>
      </c>
      <c r="F103" s="37">
        <f t="shared" si="26"/>
        <v>0</v>
      </c>
      <c r="G103" s="37">
        <v>0</v>
      </c>
      <c r="H103" s="37">
        <f t="shared" si="27"/>
        <v>0</v>
      </c>
      <c r="I103" s="38" t="s">
        <v>23</v>
      </c>
      <c r="J103" s="37">
        <v>0</v>
      </c>
      <c r="K103" s="37">
        <f t="shared" si="28"/>
        <v>0</v>
      </c>
      <c r="L103" s="38" t="s">
        <v>23</v>
      </c>
      <c r="M103" s="39">
        <f t="shared" si="29"/>
        <v>0</v>
      </c>
    </row>
    <row r="104" spans="1:13" ht="52.5" customHeight="1" x14ac:dyDescent="0.25">
      <c r="A104" s="34">
        <v>9</v>
      </c>
      <c r="B104" s="35" t="s">
        <v>30</v>
      </c>
      <c r="C104" s="42" t="s">
        <v>36</v>
      </c>
      <c r="D104" s="36" t="s">
        <v>18</v>
      </c>
      <c r="E104" s="37">
        <v>1.0999999999999999E-2</v>
      </c>
      <c r="F104" s="37">
        <f t="shared" si="26"/>
        <v>0.05</v>
      </c>
      <c r="G104" s="37">
        <v>0</v>
      </c>
      <c r="H104" s="37">
        <f t="shared" si="27"/>
        <v>0</v>
      </c>
      <c r="I104" s="38" t="s">
        <v>23</v>
      </c>
      <c r="J104" s="37">
        <v>0</v>
      </c>
      <c r="K104" s="37">
        <f t="shared" si="28"/>
        <v>3.5000000000000003E-2</v>
      </c>
      <c r="L104" s="38" t="s">
        <v>23</v>
      </c>
      <c r="M104" s="39">
        <f>F104-H104-K104+0.009</f>
        <v>2.4E-2</v>
      </c>
    </row>
    <row r="105" spans="1:13" ht="30" customHeight="1" x14ac:dyDescent="0.25">
      <c r="A105" s="34">
        <v>10</v>
      </c>
      <c r="B105" s="35" t="s">
        <v>30</v>
      </c>
      <c r="C105" s="42" t="s">
        <v>37</v>
      </c>
      <c r="D105" s="36" t="s">
        <v>19</v>
      </c>
      <c r="E105" s="37">
        <v>0.06</v>
      </c>
      <c r="F105" s="37">
        <f t="shared" si="26"/>
        <v>0.29100000000000004</v>
      </c>
      <c r="G105" s="37">
        <v>0</v>
      </c>
      <c r="H105" s="37">
        <f t="shared" ref="H105:H106" si="30">G105</f>
        <v>0</v>
      </c>
      <c r="I105" s="38" t="s">
        <v>23</v>
      </c>
      <c r="J105" s="37">
        <v>0</v>
      </c>
      <c r="K105" s="37">
        <f t="shared" si="28"/>
        <v>0.215</v>
      </c>
      <c r="L105" s="38" t="s">
        <v>23</v>
      </c>
      <c r="M105" s="39">
        <f>F105-H105-K105+0.066</f>
        <v>0.14200000000000004</v>
      </c>
    </row>
    <row r="106" spans="1:13" ht="29.25" customHeight="1" thickBot="1" x14ac:dyDescent="0.3">
      <c r="A106" s="50">
        <v>11</v>
      </c>
      <c r="B106" s="51" t="s">
        <v>30</v>
      </c>
      <c r="C106" s="52" t="s">
        <v>39</v>
      </c>
      <c r="D106" s="53" t="s">
        <v>40</v>
      </c>
      <c r="E106" s="54">
        <v>0</v>
      </c>
      <c r="F106" s="18">
        <f>E106+F76</f>
        <v>0</v>
      </c>
      <c r="G106" s="54">
        <v>0</v>
      </c>
      <c r="H106" s="54">
        <f t="shared" si="30"/>
        <v>0</v>
      </c>
      <c r="I106" s="55" t="s">
        <v>23</v>
      </c>
      <c r="J106" s="54">
        <v>0</v>
      </c>
      <c r="K106" s="54">
        <f t="shared" ref="K106" si="31">J106</f>
        <v>0</v>
      </c>
      <c r="L106" s="55" t="s">
        <v>23</v>
      </c>
      <c r="M106" s="60">
        <f t="shared" si="29"/>
        <v>0</v>
      </c>
    </row>
    <row r="107" spans="1:13" ht="15" customHeight="1" thickTop="1" x14ac:dyDescent="0.3">
      <c r="E107" s="57"/>
      <c r="F107" s="57"/>
      <c r="G107" s="57"/>
      <c r="H107" s="57"/>
      <c r="I107" s="57"/>
      <c r="J107" s="57"/>
      <c r="K107" s="57"/>
      <c r="L107" s="57"/>
      <c r="M107" s="57"/>
    </row>
    <row r="108" spans="1:13" ht="12.75" customHeight="1" x14ac:dyDescent="0.25"/>
    <row r="116" spans="1:13" ht="15.95" customHeight="1" x14ac:dyDescent="0.25"/>
    <row r="117" spans="1:13" ht="15.95" customHeight="1" x14ac:dyDescent="0.25"/>
    <row r="118" spans="1:13" ht="15.95" customHeight="1" x14ac:dyDescent="0.25"/>
    <row r="119" spans="1:13" ht="30" customHeight="1" x14ac:dyDescent="0.25">
      <c r="C119" s="220" t="s">
        <v>176</v>
      </c>
      <c r="D119" s="220"/>
      <c r="E119" s="220"/>
      <c r="F119" s="220"/>
      <c r="G119" s="220"/>
      <c r="H119" s="220"/>
      <c r="I119" s="220"/>
      <c r="J119" s="220"/>
      <c r="K119" s="220"/>
      <c r="L119" s="220"/>
    </row>
    <row r="120" spans="1:13" ht="15" customHeight="1" x14ac:dyDescent="0.25"/>
    <row r="121" spans="1:13" ht="15" customHeight="1" x14ac:dyDescent="0.25"/>
    <row r="122" spans="1:13" ht="30" customHeight="1" x14ac:dyDescent="0.25">
      <c r="B122" s="31" t="s">
        <v>0</v>
      </c>
      <c r="C122" s="31"/>
      <c r="D122" s="31"/>
      <c r="E122" s="31"/>
      <c r="F122" s="31"/>
    </row>
    <row r="123" spans="1:13" ht="18" customHeight="1" thickBot="1" x14ac:dyDescent="0.3">
      <c r="B123" s="31"/>
      <c r="C123" s="31"/>
      <c r="D123" s="31"/>
      <c r="E123" s="31"/>
      <c r="F123" s="31"/>
    </row>
    <row r="124" spans="1:13" ht="30" customHeight="1" thickTop="1" x14ac:dyDescent="0.25">
      <c r="A124" s="231" t="s">
        <v>1</v>
      </c>
      <c r="B124" s="233" t="s">
        <v>2</v>
      </c>
      <c r="C124" s="233" t="s">
        <v>3</v>
      </c>
      <c r="D124" s="234" t="s">
        <v>4</v>
      </c>
      <c r="E124" s="235" t="s">
        <v>8</v>
      </c>
      <c r="F124" s="236"/>
      <c r="G124" s="234" t="s">
        <v>7</v>
      </c>
      <c r="H124" s="234"/>
      <c r="I124" s="234"/>
      <c r="J124" s="234" t="s">
        <v>9</v>
      </c>
      <c r="K124" s="234"/>
      <c r="L124" s="234"/>
      <c r="M124" s="229" t="s">
        <v>10</v>
      </c>
    </row>
    <row r="125" spans="1:13" ht="60" customHeight="1" x14ac:dyDescent="0.25">
      <c r="A125" s="232"/>
      <c r="B125" s="224"/>
      <c r="C125" s="224"/>
      <c r="D125" s="226"/>
      <c r="E125" s="32" t="s">
        <v>192</v>
      </c>
      <c r="F125" s="33" t="s">
        <v>5</v>
      </c>
      <c r="G125" s="32" t="s">
        <v>6</v>
      </c>
      <c r="H125" s="33" t="s">
        <v>5</v>
      </c>
      <c r="I125" s="32" t="s">
        <v>22</v>
      </c>
      <c r="J125" s="32" t="s">
        <v>6</v>
      </c>
      <c r="K125" s="33" t="s">
        <v>5</v>
      </c>
      <c r="L125" s="32" t="s">
        <v>21</v>
      </c>
      <c r="M125" s="230"/>
    </row>
    <row r="126" spans="1:13" ht="27" customHeight="1" x14ac:dyDescent="0.25">
      <c r="A126" s="34">
        <v>1</v>
      </c>
      <c r="B126" s="35" t="s">
        <v>30</v>
      </c>
      <c r="C126" s="36" t="s">
        <v>11</v>
      </c>
      <c r="D126" s="36" t="s">
        <v>15</v>
      </c>
      <c r="E126" s="37">
        <v>110</v>
      </c>
      <c r="F126" s="37">
        <f t="shared" ref="F126" si="32">F96+E126</f>
        <v>300</v>
      </c>
      <c r="G126" s="37">
        <v>0</v>
      </c>
      <c r="H126" s="37">
        <f>H96+G126</f>
        <v>50</v>
      </c>
      <c r="I126" s="38" t="s">
        <v>23</v>
      </c>
      <c r="J126" s="37">
        <v>0</v>
      </c>
      <c r="K126" s="37">
        <f>K96+J126</f>
        <v>0</v>
      </c>
      <c r="L126" s="38" t="s">
        <v>23</v>
      </c>
      <c r="M126" s="39">
        <f>(M96+E126)-G126-K126</f>
        <v>300</v>
      </c>
    </row>
    <row r="127" spans="1:13" ht="27" customHeight="1" x14ac:dyDescent="0.25">
      <c r="A127" s="34">
        <v>2</v>
      </c>
      <c r="B127" s="35" t="s">
        <v>30</v>
      </c>
      <c r="C127" s="36" t="s">
        <v>12</v>
      </c>
      <c r="D127" s="36" t="s">
        <v>16</v>
      </c>
      <c r="E127" s="37">
        <v>3.3170000000000002</v>
      </c>
      <c r="F127" s="37">
        <f t="shared" ref="F127:F134" si="33">F97+E127</f>
        <v>16.677</v>
      </c>
      <c r="G127" s="41">
        <v>3.3170000000000002</v>
      </c>
      <c r="H127" s="37">
        <f t="shared" ref="H127:H135" si="34">H97+G127</f>
        <v>16.677</v>
      </c>
      <c r="I127" s="36" t="s">
        <v>171</v>
      </c>
      <c r="J127" s="37">
        <v>0</v>
      </c>
      <c r="K127" s="37">
        <f t="shared" ref="K127:K135" si="35">K97+J127</f>
        <v>0</v>
      </c>
      <c r="L127" s="38" t="s">
        <v>23</v>
      </c>
      <c r="M127" s="39">
        <f t="shared" ref="M127:M136" si="36">F127-H127-K127</f>
        <v>0</v>
      </c>
    </row>
    <row r="128" spans="1:13" ht="27" customHeight="1" x14ac:dyDescent="0.25">
      <c r="A128" s="34">
        <v>3</v>
      </c>
      <c r="B128" s="42" t="s">
        <v>38</v>
      </c>
      <c r="C128" s="36" t="s">
        <v>13</v>
      </c>
      <c r="D128" s="36" t="s">
        <v>17</v>
      </c>
      <c r="E128" s="37">
        <v>0</v>
      </c>
      <c r="F128" s="37">
        <f t="shared" si="33"/>
        <v>0.09</v>
      </c>
      <c r="G128" s="43">
        <v>0</v>
      </c>
      <c r="H128" s="37">
        <f t="shared" si="34"/>
        <v>0.09</v>
      </c>
      <c r="I128" s="38" t="s">
        <v>23</v>
      </c>
      <c r="J128" s="37">
        <v>0</v>
      </c>
      <c r="K128" s="37">
        <f t="shared" si="35"/>
        <v>0</v>
      </c>
      <c r="L128" s="38" t="s">
        <v>23</v>
      </c>
      <c r="M128" s="39">
        <f t="shared" si="36"/>
        <v>0</v>
      </c>
    </row>
    <row r="129" spans="1:13" ht="27" customHeight="1" x14ac:dyDescent="0.25">
      <c r="A129" s="34">
        <v>4</v>
      </c>
      <c r="B129" s="42" t="s">
        <v>38</v>
      </c>
      <c r="C129" s="36" t="s">
        <v>24</v>
      </c>
      <c r="D129" s="36" t="s">
        <v>25</v>
      </c>
      <c r="E129" s="37">
        <v>0</v>
      </c>
      <c r="F129" s="37">
        <f t="shared" si="33"/>
        <v>0</v>
      </c>
      <c r="G129" s="37">
        <v>0</v>
      </c>
      <c r="H129" s="37">
        <f t="shared" si="34"/>
        <v>0</v>
      </c>
      <c r="I129" s="38" t="s">
        <v>23</v>
      </c>
      <c r="J129" s="37">
        <v>0</v>
      </c>
      <c r="K129" s="37">
        <f t="shared" si="35"/>
        <v>0</v>
      </c>
      <c r="L129" s="38" t="s">
        <v>23</v>
      </c>
      <c r="M129" s="39">
        <f t="shared" si="36"/>
        <v>0</v>
      </c>
    </row>
    <row r="130" spans="1:13" ht="27" customHeight="1" x14ac:dyDescent="0.25">
      <c r="A130" s="34">
        <v>5</v>
      </c>
      <c r="B130" s="35" t="s">
        <v>31</v>
      </c>
      <c r="C130" s="36" t="s">
        <v>26</v>
      </c>
      <c r="D130" s="36" t="s">
        <v>27</v>
      </c>
      <c r="E130" s="37">
        <v>0</v>
      </c>
      <c r="F130" s="37">
        <f t="shared" si="33"/>
        <v>0</v>
      </c>
      <c r="G130" s="37">
        <v>0</v>
      </c>
      <c r="H130" s="37">
        <f t="shared" si="34"/>
        <v>0</v>
      </c>
      <c r="I130" s="38" t="s">
        <v>23</v>
      </c>
      <c r="J130" s="37">
        <v>0</v>
      </c>
      <c r="K130" s="37">
        <f t="shared" si="35"/>
        <v>0</v>
      </c>
      <c r="L130" s="38" t="s">
        <v>23</v>
      </c>
      <c r="M130" s="39">
        <f t="shared" si="36"/>
        <v>0</v>
      </c>
    </row>
    <row r="131" spans="1:13" ht="27" customHeight="1" x14ac:dyDescent="0.25">
      <c r="A131" s="34">
        <v>6</v>
      </c>
      <c r="B131" s="35" t="s">
        <v>31</v>
      </c>
      <c r="C131" s="36" t="s">
        <v>28</v>
      </c>
      <c r="D131" s="45" t="s">
        <v>29</v>
      </c>
      <c r="E131" s="37">
        <v>0</v>
      </c>
      <c r="F131" s="37">
        <f t="shared" si="33"/>
        <v>0.04</v>
      </c>
      <c r="G131" s="37">
        <v>0</v>
      </c>
      <c r="H131" s="37">
        <f t="shared" si="34"/>
        <v>0.04</v>
      </c>
      <c r="I131" s="38" t="s">
        <v>23</v>
      </c>
      <c r="J131" s="37">
        <v>0</v>
      </c>
      <c r="K131" s="37">
        <f t="shared" si="35"/>
        <v>0</v>
      </c>
      <c r="L131" s="38" t="s">
        <v>23</v>
      </c>
      <c r="M131" s="39">
        <f t="shared" si="36"/>
        <v>0</v>
      </c>
    </row>
    <row r="132" spans="1:13" ht="27" customHeight="1" x14ac:dyDescent="0.25">
      <c r="A132" s="34">
        <v>7</v>
      </c>
      <c r="B132" s="35" t="s">
        <v>32</v>
      </c>
      <c r="C132" s="36" t="s">
        <v>14</v>
      </c>
      <c r="D132" s="45" t="s">
        <v>20</v>
      </c>
      <c r="E132" s="37">
        <v>9.0399999999999991</v>
      </c>
      <c r="F132" s="37">
        <f t="shared" si="33"/>
        <v>48.64</v>
      </c>
      <c r="G132" s="37">
        <v>0</v>
      </c>
      <c r="H132" s="37">
        <f t="shared" si="34"/>
        <v>0</v>
      </c>
      <c r="I132" s="38" t="s">
        <v>23</v>
      </c>
      <c r="J132" s="37">
        <v>9.0399999999999991</v>
      </c>
      <c r="K132" s="37">
        <f>K102+J132</f>
        <v>48.64</v>
      </c>
      <c r="L132" s="49" t="s">
        <v>174</v>
      </c>
      <c r="M132" s="39">
        <f t="shared" si="36"/>
        <v>0</v>
      </c>
    </row>
    <row r="133" spans="1:13" ht="27" customHeight="1" x14ac:dyDescent="0.25">
      <c r="A133" s="34">
        <v>8</v>
      </c>
      <c r="B133" s="35" t="s">
        <v>35</v>
      </c>
      <c r="C133" s="36" t="s">
        <v>33</v>
      </c>
      <c r="D133" s="45" t="s">
        <v>34</v>
      </c>
      <c r="E133" s="37">
        <v>0</v>
      </c>
      <c r="F133" s="37">
        <f t="shared" si="33"/>
        <v>0</v>
      </c>
      <c r="G133" s="37">
        <v>0</v>
      </c>
      <c r="H133" s="37">
        <f t="shared" si="34"/>
        <v>0</v>
      </c>
      <c r="I133" s="38" t="s">
        <v>23</v>
      </c>
      <c r="J133" s="37">
        <v>0</v>
      </c>
      <c r="K133" s="37">
        <f t="shared" si="35"/>
        <v>0</v>
      </c>
      <c r="L133" s="38" t="s">
        <v>23</v>
      </c>
      <c r="M133" s="39">
        <f t="shared" si="36"/>
        <v>0</v>
      </c>
    </row>
    <row r="134" spans="1:13" ht="45" customHeight="1" x14ac:dyDescent="0.25">
      <c r="A134" s="34">
        <v>9</v>
      </c>
      <c r="B134" s="35" t="s">
        <v>30</v>
      </c>
      <c r="C134" s="42" t="s">
        <v>36</v>
      </c>
      <c r="D134" s="36" t="s">
        <v>18</v>
      </c>
      <c r="E134" s="37">
        <v>8.0000000000000002E-3</v>
      </c>
      <c r="F134" s="37">
        <f t="shared" si="33"/>
        <v>5.8000000000000003E-2</v>
      </c>
      <c r="G134" s="37">
        <v>0</v>
      </c>
      <c r="H134" s="37">
        <f t="shared" si="34"/>
        <v>0</v>
      </c>
      <c r="I134" s="38" t="s">
        <v>23</v>
      </c>
      <c r="J134" s="37">
        <v>0</v>
      </c>
      <c r="K134" s="37">
        <f t="shared" si="35"/>
        <v>3.5000000000000003E-2</v>
      </c>
      <c r="L134" s="38" t="s">
        <v>23</v>
      </c>
      <c r="M134" s="39">
        <f>F134-H134-K134+0.009</f>
        <v>3.2000000000000001E-2</v>
      </c>
    </row>
    <row r="135" spans="1:13" ht="28.5" customHeight="1" x14ac:dyDescent="0.25">
      <c r="A135" s="34">
        <v>10</v>
      </c>
      <c r="B135" s="35" t="s">
        <v>30</v>
      </c>
      <c r="C135" s="42" t="s">
        <v>37</v>
      </c>
      <c r="D135" s="36" t="s">
        <v>19</v>
      </c>
      <c r="E135" s="37">
        <v>0.03</v>
      </c>
      <c r="F135" s="37">
        <f>F105+E135</f>
        <v>0.32100000000000006</v>
      </c>
      <c r="G135" s="37">
        <v>0</v>
      </c>
      <c r="H135" s="37">
        <f t="shared" si="34"/>
        <v>0</v>
      </c>
      <c r="I135" s="38" t="s">
        <v>23</v>
      </c>
      <c r="J135" s="37">
        <v>0</v>
      </c>
      <c r="K135" s="37">
        <f t="shared" si="35"/>
        <v>0.215</v>
      </c>
      <c r="L135" s="38" t="s">
        <v>23</v>
      </c>
      <c r="M135" s="39">
        <f>F135-H135-K135+0.066</f>
        <v>0.17200000000000007</v>
      </c>
    </row>
    <row r="136" spans="1:13" ht="30" customHeight="1" thickBot="1" x14ac:dyDescent="0.3">
      <c r="A136" s="50">
        <v>11</v>
      </c>
      <c r="B136" s="51" t="s">
        <v>30</v>
      </c>
      <c r="C136" s="52" t="s">
        <v>39</v>
      </c>
      <c r="D136" s="53" t="s">
        <v>40</v>
      </c>
      <c r="E136" s="54">
        <v>0</v>
      </c>
      <c r="F136" s="54">
        <f>F106+E136</f>
        <v>0</v>
      </c>
      <c r="G136" s="18">
        <v>0</v>
      </c>
      <c r="H136" s="54">
        <f>H106+G136</f>
        <v>0</v>
      </c>
      <c r="I136" s="61" t="s">
        <v>23</v>
      </c>
      <c r="J136" s="62">
        <v>0</v>
      </c>
      <c r="K136" s="54">
        <f>K106+J136</f>
        <v>0</v>
      </c>
      <c r="L136" s="55" t="s">
        <v>23</v>
      </c>
      <c r="M136" s="63">
        <f t="shared" si="36"/>
        <v>0</v>
      </c>
    </row>
    <row r="137" spans="1:13" ht="18" customHeight="1" thickTop="1" x14ac:dyDescent="0.25"/>
    <row r="146" spans="1:13" ht="15.95" customHeight="1" x14ac:dyDescent="0.25"/>
    <row r="147" spans="1:13" ht="15.95" customHeight="1" x14ac:dyDescent="0.25"/>
    <row r="148" spans="1:13" ht="15.95" customHeight="1" x14ac:dyDescent="0.25"/>
    <row r="149" spans="1:13" ht="30" customHeight="1" x14ac:dyDescent="0.25">
      <c r="C149" s="220" t="s">
        <v>176</v>
      </c>
      <c r="D149" s="220"/>
      <c r="E149" s="220"/>
      <c r="F149" s="220"/>
      <c r="G149" s="220"/>
      <c r="H149" s="220"/>
      <c r="I149" s="220"/>
      <c r="J149" s="220"/>
      <c r="K149" s="220"/>
      <c r="L149" s="220"/>
    </row>
    <row r="150" spans="1:13" ht="15" customHeight="1" x14ac:dyDescent="0.25"/>
    <row r="151" spans="1:13" ht="15" customHeight="1" x14ac:dyDescent="0.25"/>
    <row r="152" spans="1:13" ht="30" customHeight="1" x14ac:dyDescent="0.25">
      <c r="B152" s="31" t="s">
        <v>0</v>
      </c>
      <c r="C152" s="31"/>
      <c r="D152" s="31"/>
      <c r="E152" s="31"/>
      <c r="F152" s="31"/>
    </row>
    <row r="153" spans="1:13" ht="18" thickBot="1" x14ac:dyDescent="0.3">
      <c r="B153" s="31"/>
      <c r="C153" s="31"/>
      <c r="D153" s="31"/>
      <c r="E153" s="31"/>
      <c r="F153" s="31"/>
    </row>
    <row r="154" spans="1:13" ht="30" customHeight="1" thickTop="1" x14ac:dyDescent="0.25">
      <c r="A154" s="231" t="s">
        <v>1</v>
      </c>
      <c r="B154" s="233" t="s">
        <v>2</v>
      </c>
      <c r="C154" s="233" t="s">
        <v>3</v>
      </c>
      <c r="D154" s="234" t="s">
        <v>4</v>
      </c>
      <c r="E154" s="235" t="s">
        <v>8</v>
      </c>
      <c r="F154" s="236"/>
      <c r="G154" s="234" t="s">
        <v>7</v>
      </c>
      <c r="H154" s="234"/>
      <c r="I154" s="234"/>
      <c r="J154" s="234" t="s">
        <v>9</v>
      </c>
      <c r="K154" s="234"/>
      <c r="L154" s="234"/>
      <c r="M154" s="229" t="s">
        <v>10</v>
      </c>
    </row>
    <row r="155" spans="1:13" ht="60" customHeight="1" x14ac:dyDescent="0.25">
      <c r="A155" s="232"/>
      <c r="B155" s="224"/>
      <c r="C155" s="224"/>
      <c r="D155" s="226"/>
      <c r="E155" s="32" t="s">
        <v>193</v>
      </c>
      <c r="F155" s="33" t="s">
        <v>5</v>
      </c>
      <c r="G155" s="32" t="s">
        <v>6</v>
      </c>
      <c r="H155" s="33" t="s">
        <v>5</v>
      </c>
      <c r="I155" s="32" t="s">
        <v>22</v>
      </c>
      <c r="J155" s="32" t="s">
        <v>6</v>
      </c>
      <c r="K155" s="33" t="s">
        <v>5</v>
      </c>
      <c r="L155" s="32" t="s">
        <v>21</v>
      </c>
      <c r="M155" s="230"/>
    </row>
    <row r="156" spans="1:13" ht="27.6" customHeight="1" x14ac:dyDescent="0.25">
      <c r="A156" s="34">
        <v>1</v>
      </c>
      <c r="B156" s="35" t="s">
        <v>30</v>
      </c>
      <c r="C156" s="36" t="s">
        <v>11</v>
      </c>
      <c r="D156" s="36" t="s">
        <v>15</v>
      </c>
      <c r="E156" s="37">
        <v>0</v>
      </c>
      <c r="F156" s="37">
        <f t="shared" ref="F156:F164" si="37">F126+E156</f>
        <v>300</v>
      </c>
      <c r="G156" s="37">
        <v>0</v>
      </c>
      <c r="H156" s="37">
        <f>H126+G156</f>
        <v>50</v>
      </c>
      <c r="I156" s="38" t="s">
        <v>23</v>
      </c>
      <c r="J156" s="37">
        <v>0</v>
      </c>
      <c r="K156" s="37">
        <f t="shared" ref="K156" si="38">K126+J156</f>
        <v>0</v>
      </c>
      <c r="L156" s="38" t="s">
        <v>23</v>
      </c>
      <c r="M156" s="39">
        <f>(M126+E156)-G156-K156</f>
        <v>300</v>
      </c>
    </row>
    <row r="157" spans="1:13" ht="27.6" customHeight="1" x14ac:dyDescent="0.25">
      <c r="A157" s="34">
        <v>2</v>
      </c>
      <c r="B157" s="35" t="s">
        <v>30</v>
      </c>
      <c r="C157" s="36" t="s">
        <v>12</v>
      </c>
      <c r="D157" s="36" t="s">
        <v>16</v>
      </c>
      <c r="E157" s="37">
        <v>5.7060000000000004</v>
      </c>
      <c r="F157" s="37">
        <f t="shared" si="37"/>
        <v>22.382999999999999</v>
      </c>
      <c r="G157" s="41">
        <v>5.7060000000000004</v>
      </c>
      <c r="H157" s="41">
        <f t="shared" ref="H157:H165" si="39">H127+G157</f>
        <v>22.382999999999999</v>
      </c>
      <c r="I157" s="36" t="s">
        <v>171</v>
      </c>
      <c r="J157" s="37">
        <v>0</v>
      </c>
      <c r="K157" s="37">
        <f t="shared" ref="K157:K161" si="40">K127+J157</f>
        <v>0</v>
      </c>
      <c r="L157" s="38" t="s">
        <v>23</v>
      </c>
      <c r="M157" s="39">
        <f t="shared" ref="M157:M163" si="41">F157-H157-K157</f>
        <v>0</v>
      </c>
    </row>
    <row r="158" spans="1:13" ht="27.6" customHeight="1" x14ac:dyDescent="0.25">
      <c r="A158" s="34">
        <v>3</v>
      </c>
      <c r="B158" s="42" t="s">
        <v>38</v>
      </c>
      <c r="C158" s="36" t="s">
        <v>13</v>
      </c>
      <c r="D158" s="36" t="s">
        <v>17</v>
      </c>
      <c r="E158" s="37">
        <v>0</v>
      </c>
      <c r="F158" s="37">
        <f t="shared" si="37"/>
        <v>0.09</v>
      </c>
      <c r="G158" s="43">
        <v>0</v>
      </c>
      <c r="H158" s="37">
        <f t="shared" si="39"/>
        <v>0.09</v>
      </c>
      <c r="I158" s="38" t="s">
        <v>23</v>
      </c>
      <c r="J158" s="37">
        <v>0</v>
      </c>
      <c r="K158" s="37">
        <f t="shared" si="40"/>
        <v>0</v>
      </c>
      <c r="L158" s="38" t="s">
        <v>23</v>
      </c>
      <c r="M158" s="39">
        <f t="shared" si="41"/>
        <v>0</v>
      </c>
    </row>
    <row r="159" spans="1:13" ht="27.6" customHeight="1" x14ac:dyDescent="0.25">
      <c r="A159" s="34">
        <v>4</v>
      </c>
      <c r="B159" s="42" t="s">
        <v>38</v>
      </c>
      <c r="C159" s="36" t="s">
        <v>24</v>
      </c>
      <c r="D159" s="36" t="s">
        <v>25</v>
      </c>
      <c r="E159" s="37">
        <v>0</v>
      </c>
      <c r="F159" s="37">
        <f t="shared" si="37"/>
        <v>0</v>
      </c>
      <c r="G159" s="37">
        <v>0</v>
      </c>
      <c r="H159" s="37">
        <f t="shared" si="39"/>
        <v>0</v>
      </c>
      <c r="I159" s="38" t="s">
        <v>23</v>
      </c>
      <c r="J159" s="37">
        <v>0</v>
      </c>
      <c r="K159" s="37">
        <f t="shared" si="40"/>
        <v>0</v>
      </c>
      <c r="L159" s="38" t="s">
        <v>23</v>
      </c>
      <c r="M159" s="39">
        <f t="shared" si="41"/>
        <v>0</v>
      </c>
    </row>
    <row r="160" spans="1:13" ht="27.6" customHeight="1" x14ac:dyDescent="0.25">
      <c r="A160" s="34">
        <v>5</v>
      </c>
      <c r="B160" s="35" t="s">
        <v>31</v>
      </c>
      <c r="C160" s="36" t="s">
        <v>26</v>
      </c>
      <c r="D160" s="36" t="s">
        <v>27</v>
      </c>
      <c r="E160" s="37">
        <v>0</v>
      </c>
      <c r="F160" s="37">
        <f t="shared" si="37"/>
        <v>0</v>
      </c>
      <c r="G160" s="37">
        <v>0</v>
      </c>
      <c r="H160" s="37">
        <f t="shared" si="39"/>
        <v>0</v>
      </c>
      <c r="I160" s="38" t="s">
        <v>23</v>
      </c>
      <c r="J160" s="37">
        <v>0</v>
      </c>
      <c r="K160" s="37">
        <f t="shared" si="40"/>
        <v>0</v>
      </c>
      <c r="L160" s="38" t="s">
        <v>23</v>
      </c>
      <c r="M160" s="39">
        <f t="shared" si="41"/>
        <v>0</v>
      </c>
    </row>
    <row r="161" spans="1:13" ht="27.6" customHeight="1" x14ac:dyDescent="0.25">
      <c r="A161" s="34">
        <v>6</v>
      </c>
      <c r="B161" s="35" t="s">
        <v>31</v>
      </c>
      <c r="C161" s="36" t="s">
        <v>28</v>
      </c>
      <c r="D161" s="45" t="s">
        <v>29</v>
      </c>
      <c r="E161" s="37">
        <v>0</v>
      </c>
      <c r="F161" s="37">
        <f t="shared" si="37"/>
        <v>0.04</v>
      </c>
      <c r="G161" s="37">
        <v>0</v>
      </c>
      <c r="H161" s="37">
        <f t="shared" si="39"/>
        <v>0.04</v>
      </c>
      <c r="I161" s="38" t="s">
        <v>23</v>
      </c>
      <c r="J161" s="37">
        <v>0</v>
      </c>
      <c r="K161" s="37">
        <f t="shared" si="40"/>
        <v>0</v>
      </c>
      <c r="L161" s="38" t="s">
        <v>23</v>
      </c>
      <c r="M161" s="39">
        <f t="shared" si="41"/>
        <v>0</v>
      </c>
    </row>
    <row r="162" spans="1:13" ht="27.6" customHeight="1" x14ac:dyDescent="0.25">
      <c r="A162" s="34">
        <v>7</v>
      </c>
      <c r="B162" s="35" t="s">
        <v>32</v>
      </c>
      <c r="C162" s="36" t="s">
        <v>14</v>
      </c>
      <c r="D162" s="45" t="s">
        <v>20</v>
      </c>
      <c r="E162" s="37">
        <v>7.7</v>
      </c>
      <c r="F162" s="37">
        <f t="shared" si="37"/>
        <v>56.34</v>
      </c>
      <c r="G162" s="37">
        <v>0</v>
      </c>
      <c r="H162" s="37">
        <f t="shared" si="39"/>
        <v>0</v>
      </c>
      <c r="I162" s="38" t="s">
        <v>23</v>
      </c>
      <c r="J162" s="37">
        <v>7.7</v>
      </c>
      <c r="K162" s="58">
        <f>K132+J162</f>
        <v>56.34</v>
      </c>
      <c r="L162" s="49" t="s">
        <v>187</v>
      </c>
      <c r="M162" s="39">
        <f t="shared" si="41"/>
        <v>0</v>
      </c>
    </row>
    <row r="163" spans="1:13" ht="27.6" customHeight="1" x14ac:dyDescent="0.25">
      <c r="A163" s="34">
        <v>8</v>
      </c>
      <c r="B163" s="35" t="s">
        <v>35</v>
      </c>
      <c r="C163" s="36" t="s">
        <v>33</v>
      </c>
      <c r="D163" s="45" t="s">
        <v>34</v>
      </c>
      <c r="E163" s="37">
        <v>0</v>
      </c>
      <c r="F163" s="37">
        <f t="shared" si="37"/>
        <v>0</v>
      </c>
      <c r="G163" s="37">
        <v>0</v>
      </c>
      <c r="H163" s="37">
        <f t="shared" si="39"/>
        <v>0</v>
      </c>
      <c r="I163" s="38" t="s">
        <v>23</v>
      </c>
      <c r="J163" s="37">
        <v>0</v>
      </c>
      <c r="K163" s="37">
        <f t="shared" ref="K163:K165" si="42">K133+J163</f>
        <v>0</v>
      </c>
      <c r="L163" s="38" t="s">
        <v>23</v>
      </c>
      <c r="M163" s="39">
        <f t="shared" si="41"/>
        <v>0</v>
      </c>
    </row>
    <row r="164" spans="1:13" ht="51" customHeight="1" x14ac:dyDescent="0.25">
      <c r="A164" s="34">
        <v>9</v>
      </c>
      <c r="B164" s="35" t="s">
        <v>30</v>
      </c>
      <c r="C164" s="42" t="s">
        <v>36</v>
      </c>
      <c r="D164" s="36" t="s">
        <v>18</v>
      </c>
      <c r="E164" s="37">
        <v>6.0000000000000001E-3</v>
      </c>
      <c r="F164" s="37">
        <f t="shared" si="37"/>
        <v>6.4000000000000001E-2</v>
      </c>
      <c r="G164" s="37">
        <v>0</v>
      </c>
      <c r="H164" s="37">
        <f t="shared" si="39"/>
        <v>0</v>
      </c>
      <c r="I164" s="38" t="s">
        <v>23</v>
      </c>
      <c r="J164" s="41">
        <v>0</v>
      </c>
      <c r="K164" s="41">
        <f t="shared" si="42"/>
        <v>3.5000000000000003E-2</v>
      </c>
      <c r="L164" s="36"/>
      <c r="M164" s="59">
        <f>F164-H164-K164+0.009</f>
        <v>3.7999999999999999E-2</v>
      </c>
    </row>
    <row r="165" spans="1:13" ht="27.95" customHeight="1" x14ac:dyDescent="0.25">
      <c r="A165" s="34">
        <v>10</v>
      </c>
      <c r="B165" s="35" t="s">
        <v>30</v>
      </c>
      <c r="C165" s="42" t="s">
        <v>37</v>
      </c>
      <c r="D165" s="36" t="s">
        <v>19</v>
      </c>
      <c r="E165" s="37">
        <v>0.04</v>
      </c>
      <c r="F165" s="37">
        <f>F135+E165</f>
        <v>0.36100000000000004</v>
      </c>
      <c r="G165" s="37">
        <v>0</v>
      </c>
      <c r="H165" s="37">
        <f t="shared" si="39"/>
        <v>0</v>
      </c>
      <c r="I165" s="38" t="s">
        <v>23</v>
      </c>
      <c r="J165" s="41">
        <v>0</v>
      </c>
      <c r="K165" s="41">
        <f t="shared" si="42"/>
        <v>0.215</v>
      </c>
      <c r="L165" s="38" t="s">
        <v>23</v>
      </c>
      <c r="M165" s="59">
        <f>F165-H165-K165+0.066</f>
        <v>0.21200000000000005</v>
      </c>
    </row>
    <row r="166" spans="1:13" ht="27.75" customHeight="1" thickBot="1" x14ac:dyDescent="0.3">
      <c r="A166" s="50">
        <v>11</v>
      </c>
      <c r="B166" s="51" t="s">
        <v>30</v>
      </c>
      <c r="C166" s="52" t="s">
        <v>39</v>
      </c>
      <c r="D166" s="53" t="s">
        <v>40</v>
      </c>
      <c r="E166" s="54">
        <v>0</v>
      </c>
      <c r="F166" s="54">
        <f>F136+E166</f>
        <v>0</v>
      </c>
      <c r="G166" s="54">
        <v>0</v>
      </c>
      <c r="H166" s="54">
        <f>H136+G166</f>
        <v>0</v>
      </c>
      <c r="I166" s="55" t="s">
        <v>23</v>
      </c>
      <c r="J166" s="62">
        <v>0</v>
      </c>
      <c r="K166" s="54">
        <f>K136+J166</f>
        <v>0</v>
      </c>
      <c r="L166" s="55" t="s">
        <v>23</v>
      </c>
      <c r="M166" s="60">
        <f>F166-H166-K166</f>
        <v>0</v>
      </c>
    </row>
    <row r="167" spans="1:13" ht="18" customHeight="1" thickTop="1" x14ac:dyDescent="0.25"/>
    <row r="176" spans="1:13" ht="15.95" customHeight="1" x14ac:dyDescent="0.25"/>
    <row r="177" spans="1:13" ht="15.95" customHeight="1" x14ac:dyDescent="0.25"/>
    <row r="178" spans="1:13" ht="15.95" customHeight="1" x14ac:dyDescent="0.25"/>
    <row r="179" spans="1:13" ht="30" customHeight="1" x14ac:dyDescent="0.25">
      <c r="C179" s="220" t="s">
        <v>176</v>
      </c>
      <c r="D179" s="220"/>
      <c r="E179" s="220"/>
      <c r="F179" s="220"/>
      <c r="G179" s="220"/>
      <c r="H179" s="220"/>
      <c r="I179" s="220"/>
      <c r="J179" s="220"/>
      <c r="K179" s="220"/>
      <c r="L179" s="220"/>
    </row>
    <row r="182" spans="1:13" ht="30" customHeight="1" x14ac:dyDescent="0.25">
      <c r="B182" s="31" t="s">
        <v>0</v>
      </c>
      <c r="C182" s="31"/>
      <c r="D182" s="31"/>
      <c r="E182" s="31"/>
      <c r="F182" s="31"/>
    </row>
    <row r="183" spans="1:13" ht="18" thickBot="1" x14ac:dyDescent="0.3">
      <c r="B183" s="31"/>
      <c r="C183" s="31"/>
      <c r="D183" s="31"/>
      <c r="E183" s="31"/>
      <c r="F183" s="31"/>
    </row>
    <row r="184" spans="1:13" ht="30" customHeight="1" thickTop="1" x14ac:dyDescent="0.25">
      <c r="A184" s="231" t="s">
        <v>1</v>
      </c>
      <c r="B184" s="233" t="s">
        <v>2</v>
      </c>
      <c r="C184" s="233" t="s">
        <v>3</v>
      </c>
      <c r="D184" s="234" t="s">
        <v>4</v>
      </c>
      <c r="E184" s="235" t="s">
        <v>8</v>
      </c>
      <c r="F184" s="236"/>
      <c r="G184" s="234" t="s">
        <v>7</v>
      </c>
      <c r="H184" s="234"/>
      <c r="I184" s="234"/>
      <c r="J184" s="234" t="s">
        <v>9</v>
      </c>
      <c r="K184" s="234"/>
      <c r="L184" s="234"/>
      <c r="M184" s="229" t="s">
        <v>10</v>
      </c>
    </row>
    <row r="185" spans="1:13" ht="60" customHeight="1" x14ac:dyDescent="0.25">
      <c r="A185" s="232"/>
      <c r="B185" s="224"/>
      <c r="C185" s="224"/>
      <c r="D185" s="226"/>
      <c r="E185" s="32" t="s">
        <v>194</v>
      </c>
      <c r="F185" s="33" t="s">
        <v>5</v>
      </c>
      <c r="G185" s="32" t="s">
        <v>6</v>
      </c>
      <c r="H185" s="33" t="s">
        <v>5</v>
      </c>
      <c r="I185" s="32" t="s">
        <v>22</v>
      </c>
      <c r="J185" s="32" t="s">
        <v>6</v>
      </c>
      <c r="K185" s="33" t="s">
        <v>5</v>
      </c>
      <c r="L185" s="32" t="s">
        <v>21</v>
      </c>
      <c r="M185" s="230"/>
    </row>
    <row r="186" spans="1:13" ht="27.6" customHeight="1" x14ac:dyDescent="0.25">
      <c r="A186" s="34">
        <v>1</v>
      </c>
      <c r="B186" s="35" t="s">
        <v>30</v>
      </c>
      <c r="C186" s="36" t="s">
        <v>11</v>
      </c>
      <c r="D186" s="36" t="s">
        <v>15</v>
      </c>
      <c r="E186" s="37">
        <v>110</v>
      </c>
      <c r="F186" s="37">
        <f t="shared" ref="F186:F194" si="43">F156+E186</f>
        <v>410</v>
      </c>
      <c r="G186" s="37">
        <v>90</v>
      </c>
      <c r="H186" s="37">
        <f>H156+G186</f>
        <v>140</v>
      </c>
      <c r="I186" s="38" t="s">
        <v>172</v>
      </c>
      <c r="J186" s="37">
        <v>0</v>
      </c>
      <c r="K186" s="37">
        <f>K156+J186</f>
        <v>0</v>
      </c>
      <c r="L186" s="38" t="s">
        <v>23</v>
      </c>
      <c r="M186" s="39">
        <f>(M156+E186)-G186-K186</f>
        <v>320</v>
      </c>
    </row>
    <row r="187" spans="1:13" ht="27.6" customHeight="1" x14ac:dyDescent="0.25">
      <c r="A187" s="34">
        <v>2</v>
      </c>
      <c r="B187" s="35" t="s">
        <v>30</v>
      </c>
      <c r="C187" s="36" t="s">
        <v>12</v>
      </c>
      <c r="D187" s="36" t="s">
        <v>16</v>
      </c>
      <c r="E187" s="37">
        <v>1.87</v>
      </c>
      <c r="F187" s="37">
        <f t="shared" si="43"/>
        <v>24.253</v>
      </c>
      <c r="G187" s="58">
        <v>1.87</v>
      </c>
      <c r="H187" s="41">
        <f t="shared" ref="H187:H195" si="44">H157+G187</f>
        <v>24.253</v>
      </c>
      <c r="I187" s="36" t="s">
        <v>171</v>
      </c>
      <c r="J187" s="37">
        <v>0</v>
      </c>
      <c r="K187" s="37">
        <f t="shared" ref="K187:K191" si="45">K157+J187</f>
        <v>0</v>
      </c>
      <c r="L187" s="38" t="s">
        <v>23</v>
      </c>
      <c r="M187" s="39">
        <f t="shared" ref="M187:M196" si="46">F187-H187-K187</f>
        <v>0</v>
      </c>
    </row>
    <row r="188" spans="1:13" ht="27.6" customHeight="1" x14ac:dyDescent="0.25">
      <c r="A188" s="34">
        <v>3</v>
      </c>
      <c r="B188" s="42" t="s">
        <v>38</v>
      </c>
      <c r="C188" s="36" t="s">
        <v>13</v>
      </c>
      <c r="D188" s="36" t="s">
        <v>17</v>
      </c>
      <c r="E188" s="37">
        <v>0</v>
      </c>
      <c r="F188" s="37">
        <f t="shared" si="43"/>
        <v>0.09</v>
      </c>
      <c r="G188" s="43">
        <v>0</v>
      </c>
      <c r="H188" s="37">
        <f t="shared" si="44"/>
        <v>0.09</v>
      </c>
      <c r="I188" s="38" t="s">
        <v>23</v>
      </c>
      <c r="J188" s="37">
        <v>0</v>
      </c>
      <c r="K188" s="37">
        <f t="shared" si="45"/>
        <v>0</v>
      </c>
      <c r="L188" s="38" t="s">
        <v>23</v>
      </c>
      <c r="M188" s="39">
        <f t="shared" si="46"/>
        <v>0</v>
      </c>
    </row>
    <row r="189" spans="1:13" ht="27.6" customHeight="1" x14ac:dyDescent="0.25">
      <c r="A189" s="34">
        <v>4</v>
      </c>
      <c r="B189" s="42" t="s">
        <v>38</v>
      </c>
      <c r="C189" s="36" t="s">
        <v>24</v>
      </c>
      <c r="D189" s="36" t="s">
        <v>25</v>
      </c>
      <c r="E189" s="37">
        <v>0</v>
      </c>
      <c r="F189" s="37">
        <f t="shared" si="43"/>
        <v>0</v>
      </c>
      <c r="G189" s="37">
        <v>0</v>
      </c>
      <c r="H189" s="37">
        <f t="shared" si="44"/>
        <v>0</v>
      </c>
      <c r="I189" s="38" t="s">
        <v>23</v>
      </c>
      <c r="J189" s="37">
        <v>0</v>
      </c>
      <c r="K189" s="37">
        <f t="shared" si="45"/>
        <v>0</v>
      </c>
      <c r="L189" s="38" t="s">
        <v>23</v>
      </c>
      <c r="M189" s="39">
        <f t="shared" si="46"/>
        <v>0</v>
      </c>
    </row>
    <row r="190" spans="1:13" ht="27.6" customHeight="1" x14ac:dyDescent="0.25">
      <c r="A190" s="34">
        <v>5</v>
      </c>
      <c r="B190" s="35" t="s">
        <v>31</v>
      </c>
      <c r="C190" s="36" t="s">
        <v>26</v>
      </c>
      <c r="D190" s="36" t="s">
        <v>27</v>
      </c>
      <c r="E190" s="37">
        <v>0</v>
      </c>
      <c r="F190" s="37">
        <f t="shared" si="43"/>
        <v>0</v>
      </c>
      <c r="G190" s="37">
        <v>0</v>
      </c>
      <c r="H190" s="37">
        <f t="shared" si="44"/>
        <v>0</v>
      </c>
      <c r="I190" s="38" t="s">
        <v>23</v>
      </c>
      <c r="J190" s="37">
        <v>0</v>
      </c>
      <c r="K190" s="37">
        <f t="shared" si="45"/>
        <v>0</v>
      </c>
      <c r="L190" s="38" t="s">
        <v>23</v>
      </c>
      <c r="M190" s="39">
        <f t="shared" si="46"/>
        <v>0</v>
      </c>
    </row>
    <row r="191" spans="1:13" ht="27.6" customHeight="1" x14ac:dyDescent="0.25">
      <c r="A191" s="34">
        <v>6</v>
      </c>
      <c r="B191" s="35" t="s">
        <v>31</v>
      </c>
      <c r="C191" s="36" t="s">
        <v>28</v>
      </c>
      <c r="D191" s="45" t="s">
        <v>29</v>
      </c>
      <c r="E191" s="37">
        <v>0</v>
      </c>
      <c r="F191" s="37">
        <f t="shared" si="43"/>
        <v>0.04</v>
      </c>
      <c r="G191" s="37">
        <v>0</v>
      </c>
      <c r="H191" s="37">
        <f t="shared" si="44"/>
        <v>0.04</v>
      </c>
      <c r="I191" s="38" t="s">
        <v>23</v>
      </c>
      <c r="J191" s="37">
        <v>0</v>
      </c>
      <c r="K191" s="37">
        <f t="shared" si="45"/>
        <v>0</v>
      </c>
      <c r="L191" s="38" t="s">
        <v>23</v>
      </c>
      <c r="M191" s="39">
        <f t="shared" si="46"/>
        <v>0</v>
      </c>
    </row>
    <row r="192" spans="1:13" ht="27.6" customHeight="1" x14ac:dyDescent="0.25">
      <c r="A192" s="34">
        <v>7</v>
      </c>
      <c r="B192" s="35" t="s">
        <v>32</v>
      </c>
      <c r="C192" s="36" t="s">
        <v>14</v>
      </c>
      <c r="D192" s="45" t="s">
        <v>20</v>
      </c>
      <c r="E192" s="37">
        <v>9.9</v>
      </c>
      <c r="F192" s="37">
        <f t="shared" si="43"/>
        <v>66.240000000000009</v>
      </c>
      <c r="G192" s="37">
        <v>0</v>
      </c>
      <c r="H192" s="37">
        <f t="shared" si="44"/>
        <v>0</v>
      </c>
      <c r="I192" s="38" t="s">
        <v>23</v>
      </c>
      <c r="J192" s="37">
        <v>9.9</v>
      </c>
      <c r="K192" s="58">
        <f>K162+J192</f>
        <v>66.240000000000009</v>
      </c>
      <c r="L192" s="49" t="s">
        <v>174</v>
      </c>
      <c r="M192" s="39">
        <f t="shared" si="46"/>
        <v>0</v>
      </c>
    </row>
    <row r="193" spans="1:13" ht="27.6" customHeight="1" x14ac:dyDescent="0.25">
      <c r="A193" s="34">
        <v>8</v>
      </c>
      <c r="B193" s="35" t="s">
        <v>35</v>
      </c>
      <c r="C193" s="36" t="s">
        <v>33</v>
      </c>
      <c r="D193" s="45" t="s">
        <v>34</v>
      </c>
      <c r="E193" s="37">
        <v>0</v>
      </c>
      <c r="F193" s="37">
        <f t="shared" si="43"/>
        <v>0</v>
      </c>
      <c r="G193" s="37">
        <v>0</v>
      </c>
      <c r="H193" s="37">
        <f t="shared" si="44"/>
        <v>0</v>
      </c>
      <c r="I193" s="38" t="s">
        <v>23</v>
      </c>
      <c r="J193" s="37">
        <v>0</v>
      </c>
      <c r="K193" s="58">
        <f t="shared" ref="K193:K194" si="47">K163+J193</f>
        <v>0</v>
      </c>
      <c r="L193" s="38" t="s">
        <v>23</v>
      </c>
      <c r="M193" s="39">
        <f t="shared" si="46"/>
        <v>0</v>
      </c>
    </row>
    <row r="194" spans="1:13" ht="51" customHeight="1" x14ac:dyDescent="0.25">
      <c r="A194" s="34">
        <v>9</v>
      </c>
      <c r="B194" s="35" t="s">
        <v>30</v>
      </c>
      <c r="C194" s="42" t="s">
        <v>36</v>
      </c>
      <c r="D194" s="36" t="s">
        <v>18</v>
      </c>
      <c r="E194" s="37">
        <v>4.0000000000000001E-3</v>
      </c>
      <c r="F194" s="37">
        <f t="shared" si="43"/>
        <v>6.8000000000000005E-2</v>
      </c>
      <c r="G194" s="37">
        <v>0</v>
      </c>
      <c r="H194" s="37">
        <f t="shared" si="44"/>
        <v>0</v>
      </c>
      <c r="I194" s="38" t="s">
        <v>23</v>
      </c>
      <c r="J194" s="43">
        <v>0</v>
      </c>
      <c r="K194" s="41">
        <f t="shared" si="47"/>
        <v>3.5000000000000003E-2</v>
      </c>
      <c r="L194" s="38" t="s">
        <v>23</v>
      </c>
      <c r="M194" s="59">
        <f>F194-H194-K194+0.009</f>
        <v>4.2000000000000003E-2</v>
      </c>
    </row>
    <row r="195" spans="1:13" ht="27.95" customHeight="1" x14ac:dyDescent="0.25">
      <c r="A195" s="34">
        <v>10</v>
      </c>
      <c r="B195" s="35" t="s">
        <v>30</v>
      </c>
      <c r="C195" s="42" t="s">
        <v>37</v>
      </c>
      <c r="D195" s="36" t="s">
        <v>19</v>
      </c>
      <c r="E195" s="37">
        <v>0.05</v>
      </c>
      <c r="F195" s="37">
        <f>F165+E195</f>
        <v>0.41100000000000003</v>
      </c>
      <c r="G195" s="37">
        <v>0</v>
      </c>
      <c r="H195" s="37">
        <f t="shared" si="44"/>
        <v>0</v>
      </c>
      <c r="I195" s="38" t="s">
        <v>23</v>
      </c>
      <c r="J195" s="43">
        <v>0</v>
      </c>
      <c r="K195" s="41">
        <f t="shared" ref="K195" si="48">K165+J195</f>
        <v>0.215</v>
      </c>
      <c r="L195" s="38" t="s">
        <v>23</v>
      </c>
      <c r="M195" s="59">
        <f>F195-H195-K195+0.066</f>
        <v>0.26200000000000001</v>
      </c>
    </row>
    <row r="196" spans="1:13" ht="27.75" thickBot="1" x14ac:dyDescent="0.3">
      <c r="A196" s="50">
        <v>11</v>
      </c>
      <c r="B196" s="51" t="s">
        <v>30</v>
      </c>
      <c r="C196" s="52" t="s">
        <v>39</v>
      </c>
      <c r="D196" s="53" t="s">
        <v>40</v>
      </c>
      <c r="E196" s="54">
        <v>0</v>
      </c>
      <c r="F196" s="54">
        <f>F166+E196</f>
        <v>0</v>
      </c>
      <c r="G196" s="54">
        <v>0</v>
      </c>
      <c r="H196" s="54">
        <f>H166+G196</f>
        <v>0</v>
      </c>
      <c r="I196" s="55" t="s">
        <v>23</v>
      </c>
      <c r="J196" s="62">
        <v>0</v>
      </c>
      <c r="K196" s="54">
        <f>K166+J196</f>
        <v>0</v>
      </c>
      <c r="L196" s="55" t="s">
        <v>23</v>
      </c>
      <c r="M196" s="60">
        <f t="shared" si="46"/>
        <v>0</v>
      </c>
    </row>
    <row r="197" spans="1:13" ht="15.75" thickTop="1" x14ac:dyDescent="0.25"/>
    <row r="205" spans="1:13" ht="30" customHeight="1" x14ac:dyDescent="0.25">
      <c r="C205" s="220" t="s">
        <v>176</v>
      </c>
      <c r="D205" s="220"/>
      <c r="E205" s="220"/>
      <c r="F205" s="220"/>
      <c r="G205" s="220"/>
      <c r="H205" s="220"/>
      <c r="I205" s="220"/>
      <c r="J205" s="220"/>
      <c r="K205" s="220"/>
      <c r="L205" s="220"/>
    </row>
    <row r="208" spans="1:13" ht="30" customHeight="1" x14ac:dyDescent="0.25">
      <c r="B208" s="31" t="s">
        <v>0</v>
      </c>
      <c r="C208" s="31"/>
      <c r="D208" s="31"/>
      <c r="E208" s="31"/>
      <c r="F208" s="31"/>
    </row>
    <row r="209" spans="1:13" ht="18" thickBot="1" x14ac:dyDescent="0.3">
      <c r="B209" s="31"/>
      <c r="C209" s="31"/>
      <c r="D209" s="31"/>
      <c r="E209" s="31"/>
      <c r="F209" s="31"/>
    </row>
    <row r="210" spans="1:13" ht="30" customHeight="1" thickTop="1" x14ac:dyDescent="0.25">
      <c r="A210" s="231" t="s">
        <v>1</v>
      </c>
      <c r="B210" s="233" t="s">
        <v>2</v>
      </c>
      <c r="C210" s="233" t="s">
        <v>3</v>
      </c>
      <c r="D210" s="234" t="s">
        <v>4</v>
      </c>
      <c r="E210" s="235" t="s">
        <v>8</v>
      </c>
      <c r="F210" s="236"/>
      <c r="G210" s="234" t="s">
        <v>7</v>
      </c>
      <c r="H210" s="234"/>
      <c r="I210" s="234"/>
      <c r="J210" s="234" t="s">
        <v>9</v>
      </c>
      <c r="K210" s="234"/>
      <c r="L210" s="234"/>
      <c r="M210" s="229" t="s">
        <v>10</v>
      </c>
    </row>
    <row r="211" spans="1:13" ht="60" customHeight="1" x14ac:dyDescent="0.25">
      <c r="A211" s="232"/>
      <c r="B211" s="224"/>
      <c r="C211" s="224"/>
      <c r="D211" s="226"/>
      <c r="E211" s="32" t="s">
        <v>195</v>
      </c>
      <c r="F211" s="33" t="s">
        <v>5</v>
      </c>
      <c r="G211" s="32" t="s">
        <v>6</v>
      </c>
      <c r="H211" s="33" t="s">
        <v>5</v>
      </c>
      <c r="I211" s="32" t="s">
        <v>22</v>
      </c>
      <c r="J211" s="32" t="s">
        <v>6</v>
      </c>
      <c r="K211" s="33" t="s">
        <v>5</v>
      </c>
      <c r="L211" s="32" t="s">
        <v>21</v>
      </c>
      <c r="M211" s="230"/>
    </row>
    <row r="212" spans="1:13" ht="27.6" customHeight="1" x14ac:dyDescent="0.25">
      <c r="A212" s="34">
        <v>1</v>
      </c>
      <c r="B212" s="35" t="s">
        <v>30</v>
      </c>
      <c r="C212" s="36" t="s">
        <v>11</v>
      </c>
      <c r="D212" s="36" t="s">
        <v>15</v>
      </c>
      <c r="E212" s="37">
        <v>0</v>
      </c>
      <c r="F212" s="37">
        <f t="shared" ref="F212:F218" si="49">F186+E212</f>
        <v>410</v>
      </c>
      <c r="G212" s="37">
        <v>0</v>
      </c>
      <c r="H212" s="37">
        <f t="shared" ref="H212:H222" si="50">H186+G212</f>
        <v>140</v>
      </c>
      <c r="I212" s="38" t="s">
        <v>23</v>
      </c>
      <c r="J212" s="37">
        <v>0</v>
      </c>
      <c r="K212" s="37">
        <f t="shared" ref="K212:K222" si="51">K186+J212</f>
        <v>0</v>
      </c>
      <c r="L212" s="38" t="s">
        <v>23</v>
      </c>
      <c r="M212" s="39">
        <f>(M186+E212)-G212-K212</f>
        <v>320</v>
      </c>
    </row>
    <row r="213" spans="1:13" ht="27.6" customHeight="1" x14ac:dyDescent="0.25">
      <c r="A213" s="34">
        <v>2</v>
      </c>
      <c r="B213" s="35" t="s">
        <v>30</v>
      </c>
      <c r="C213" s="36" t="s">
        <v>12</v>
      </c>
      <c r="D213" s="36" t="s">
        <v>16</v>
      </c>
      <c r="E213" s="37">
        <v>6.585</v>
      </c>
      <c r="F213" s="37">
        <f t="shared" si="49"/>
        <v>30.838000000000001</v>
      </c>
      <c r="G213" s="41">
        <v>6.585</v>
      </c>
      <c r="H213" s="41">
        <f t="shared" si="50"/>
        <v>30.838000000000001</v>
      </c>
      <c r="I213" s="36" t="s">
        <v>171</v>
      </c>
      <c r="J213" s="37">
        <v>0</v>
      </c>
      <c r="K213" s="37">
        <f t="shared" si="51"/>
        <v>0</v>
      </c>
      <c r="L213" s="38" t="s">
        <v>23</v>
      </c>
      <c r="M213" s="39">
        <f t="shared" ref="M213:M222" si="52">F213-H213-K213</f>
        <v>0</v>
      </c>
    </row>
    <row r="214" spans="1:13" ht="27.6" customHeight="1" x14ac:dyDescent="0.25">
      <c r="A214" s="34">
        <v>3</v>
      </c>
      <c r="B214" s="42" t="s">
        <v>38</v>
      </c>
      <c r="C214" s="36" t="s">
        <v>13</v>
      </c>
      <c r="D214" s="36" t="s">
        <v>17</v>
      </c>
      <c r="E214" s="37">
        <v>0</v>
      </c>
      <c r="F214" s="37">
        <f t="shared" si="49"/>
        <v>0.09</v>
      </c>
      <c r="G214" s="43">
        <v>0</v>
      </c>
      <c r="H214" s="37">
        <f t="shared" si="50"/>
        <v>0.09</v>
      </c>
      <c r="I214" s="38" t="s">
        <v>23</v>
      </c>
      <c r="J214" s="37">
        <v>0</v>
      </c>
      <c r="K214" s="37">
        <f t="shared" si="51"/>
        <v>0</v>
      </c>
      <c r="L214" s="38" t="s">
        <v>23</v>
      </c>
      <c r="M214" s="39">
        <f t="shared" si="52"/>
        <v>0</v>
      </c>
    </row>
    <row r="215" spans="1:13" ht="27.6" customHeight="1" x14ac:dyDescent="0.25">
      <c r="A215" s="34">
        <v>4</v>
      </c>
      <c r="B215" s="42" t="s">
        <v>38</v>
      </c>
      <c r="C215" s="36" t="s">
        <v>24</v>
      </c>
      <c r="D215" s="36" t="s">
        <v>25</v>
      </c>
      <c r="E215" s="37">
        <v>0</v>
      </c>
      <c r="F215" s="37">
        <f t="shared" si="49"/>
        <v>0</v>
      </c>
      <c r="G215" s="37">
        <v>0</v>
      </c>
      <c r="H215" s="37">
        <f t="shared" si="50"/>
        <v>0</v>
      </c>
      <c r="I215" s="38" t="s">
        <v>23</v>
      </c>
      <c r="J215" s="37">
        <v>0</v>
      </c>
      <c r="K215" s="37">
        <f t="shared" si="51"/>
        <v>0</v>
      </c>
      <c r="L215" s="38" t="s">
        <v>23</v>
      </c>
      <c r="M215" s="39">
        <f t="shared" si="52"/>
        <v>0</v>
      </c>
    </row>
    <row r="216" spans="1:13" ht="27.6" customHeight="1" x14ac:dyDescent="0.25">
      <c r="A216" s="34">
        <v>5</v>
      </c>
      <c r="B216" s="35" t="s">
        <v>31</v>
      </c>
      <c r="C216" s="36" t="s">
        <v>26</v>
      </c>
      <c r="D216" s="36" t="s">
        <v>27</v>
      </c>
      <c r="E216" s="37">
        <v>0</v>
      </c>
      <c r="F216" s="37">
        <f t="shared" si="49"/>
        <v>0</v>
      </c>
      <c r="G216" s="37">
        <v>0</v>
      </c>
      <c r="H216" s="37">
        <f t="shared" si="50"/>
        <v>0</v>
      </c>
      <c r="I216" s="38" t="s">
        <v>23</v>
      </c>
      <c r="J216" s="37">
        <v>0</v>
      </c>
      <c r="K216" s="37">
        <f t="shared" si="51"/>
        <v>0</v>
      </c>
      <c r="L216" s="38" t="s">
        <v>23</v>
      </c>
      <c r="M216" s="39">
        <f t="shared" si="52"/>
        <v>0</v>
      </c>
    </row>
    <row r="217" spans="1:13" ht="27.95" customHeight="1" x14ac:dyDescent="0.25">
      <c r="A217" s="34">
        <v>6</v>
      </c>
      <c r="B217" s="35" t="s">
        <v>31</v>
      </c>
      <c r="C217" s="36" t="s">
        <v>28</v>
      </c>
      <c r="D217" s="45" t="s">
        <v>29</v>
      </c>
      <c r="E217" s="37">
        <v>0</v>
      </c>
      <c r="F217" s="37">
        <f t="shared" si="49"/>
        <v>0.04</v>
      </c>
      <c r="G217" s="37">
        <v>0</v>
      </c>
      <c r="H217" s="37">
        <f t="shared" si="50"/>
        <v>0.04</v>
      </c>
      <c r="I217" s="38" t="s">
        <v>23</v>
      </c>
      <c r="J217" s="37">
        <v>0</v>
      </c>
      <c r="K217" s="37">
        <f t="shared" si="51"/>
        <v>0</v>
      </c>
      <c r="L217" s="38" t="s">
        <v>23</v>
      </c>
      <c r="M217" s="39">
        <f t="shared" si="52"/>
        <v>0</v>
      </c>
    </row>
    <row r="218" spans="1:13" ht="27.6" customHeight="1" x14ac:dyDescent="0.25">
      <c r="A218" s="34">
        <v>7</v>
      </c>
      <c r="B218" s="35" t="s">
        <v>32</v>
      </c>
      <c r="C218" s="36" t="s">
        <v>14</v>
      </c>
      <c r="D218" s="45" t="s">
        <v>20</v>
      </c>
      <c r="E218" s="37">
        <v>7.7</v>
      </c>
      <c r="F218" s="37">
        <f t="shared" si="49"/>
        <v>73.940000000000012</v>
      </c>
      <c r="G218" s="37">
        <v>0</v>
      </c>
      <c r="H218" s="37">
        <f t="shared" si="50"/>
        <v>0</v>
      </c>
      <c r="I218" s="38" t="s">
        <v>23</v>
      </c>
      <c r="J218" s="37">
        <v>7.7</v>
      </c>
      <c r="K218" s="58">
        <f t="shared" si="51"/>
        <v>73.940000000000012</v>
      </c>
      <c r="L218" s="49" t="s">
        <v>174</v>
      </c>
      <c r="M218" s="39">
        <f t="shared" si="52"/>
        <v>0</v>
      </c>
    </row>
    <row r="219" spans="1:13" ht="27.6" customHeight="1" x14ac:dyDescent="0.25">
      <c r="A219" s="34">
        <v>8</v>
      </c>
      <c r="B219" s="35" t="s">
        <v>35</v>
      </c>
      <c r="C219" s="36" t="s">
        <v>33</v>
      </c>
      <c r="D219" s="45" t="s">
        <v>34</v>
      </c>
      <c r="E219" s="37">
        <v>0</v>
      </c>
      <c r="F219" s="37">
        <v>0</v>
      </c>
      <c r="G219" s="37">
        <v>0</v>
      </c>
      <c r="H219" s="37">
        <f t="shared" si="50"/>
        <v>0</v>
      </c>
      <c r="I219" s="38" t="s">
        <v>23</v>
      </c>
      <c r="J219" s="37">
        <v>0</v>
      </c>
      <c r="K219" s="37">
        <f t="shared" si="51"/>
        <v>0</v>
      </c>
      <c r="L219" s="38" t="s">
        <v>23</v>
      </c>
      <c r="M219" s="39">
        <f t="shared" si="52"/>
        <v>0</v>
      </c>
    </row>
    <row r="220" spans="1:13" ht="40.5" customHeight="1" x14ac:dyDescent="0.25">
      <c r="A220" s="34">
        <v>9</v>
      </c>
      <c r="B220" s="35" t="s">
        <v>30</v>
      </c>
      <c r="C220" s="42" t="s">
        <v>36</v>
      </c>
      <c r="D220" s="36" t="s">
        <v>18</v>
      </c>
      <c r="E220" s="37">
        <v>4.0000000000000001E-3</v>
      </c>
      <c r="F220" s="37">
        <f>F194+E220</f>
        <v>7.2000000000000008E-2</v>
      </c>
      <c r="G220" s="37">
        <v>0</v>
      </c>
      <c r="H220" s="37">
        <f t="shared" si="50"/>
        <v>0</v>
      </c>
      <c r="I220" s="38" t="s">
        <v>23</v>
      </c>
      <c r="J220" s="41">
        <v>1.4999999999999999E-2</v>
      </c>
      <c r="K220" s="41">
        <f t="shared" si="51"/>
        <v>0.05</v>
      </c>
      <c r="L220" s="38" t="s">
        <v>154</v>
      </c>
      <c r="M220" s="59">
        <f>F220-H220-K220+0.009</f>
        <v>3.1000000000000007E-2</v>
      </c>
    </row>
    <row r="221" spans="1:13" ht="27.95" customHeight="1" x14ac:dyDescent="0.25">
      <c r="A221" s="34">
        <v>10</v>
      </c>
      <c r="B221" s="35" t="s">
        <v>30</v>
      </c>
      <c r="C221" s="42" t="s">
        <v>37</v>
      </c>
      <c r="D221" s="36" t="s">
        <v>19</v>
      </c>
      <c r="E221" s="37">
        <v>0.04</v>
      </c>
      <c r="F221" s="37">
        <f>F195+E221</f>
        <v>0.45100000000000001</v>
      </c>
      <c r="G221" s="37">
        <v>0</v>
      </c>
      <c r="H221" s="37">
        <f t="shared" si="50"/>
        <v>0</v>
      </c>
      <c r="I221" s="38" t="s">
        <v>23</v>
      </c>
      <c r="J221" s="43">
        <v>0.19500000000000001</v>
      </c>
      <c r="K221" s="41">
        <f t="shared" si="51"/>
        <v>0.41000000000000003</v>
      </c>
      <c r="L221" s="38" t="s">
        <v>154</v>
      </c>
      <c r="M221" s="59">
        <f>F221-H221-K221+0.066</f>
        <v>0.10699999999999998</v>
      </c>
    </row>
    <row r="222" spans="1:13" ht="27.75" thickBot="1" x14ac:dyDescent="0.3">
      <c r="A222" s="50">
        <v>11</v>
      </c>
      <c r="B222" s="51" t="s">
        <v>30</v>
      </c>
      <c r="C222" s="52" t="s">
        <v>39</v>
      </c>
      <c r="D222" s="53" t="s">
        <v>40</v>
      </c>
      <c r="E222" s="54">
        <v>0</v>
      </c>
      <c r="F222" s="54">
        <f>F196+E222</f>
        <v>0</v>
      </c>
      <c r="G222" s="54">
        <v>0</v>
      </c>
      <c r="H222" s="54">
        <f t="shared" si="50"/>
        <v>0</v>
      </c>
      <c r="I222" s="55" t="s">
        <v>23</v>
      </c>
      <c r="J222" s="62">
        <v>0</v>
      </c>
      <c r="K222" s="54">
        <f t="shared" si="51"/>
        <v>0</v>
      </c>
      <c r="L222" s="55" t="s">
        <v>23</v>
      </c>
      <c r="M222" s="60">
        <f t="shared" si="52"/>
        <v>0</v>
      </c>
    </row>
    <row r="223" spans="1:13" ht="15.75" thickTop="1" x14ac:dyDescent="0.25"/>
    <row r="232" spans="1:13" ht="15.95" customHeight="1" x14ac:dyDescent="0.25"/>
    <row r="233" spans="1:13" ht="15.95" customHeight="1" x14ac:dyDescent="0.25"/>
    <row r="234" spans="1:13" ht="15.95" customHeight="1" x14ac:dyDescent="0.25"/>
    <row r="235" spans="1:13" ht="30" customHeight="1" x14ac:dyDescent="0.25">
      <c r="C235" s="220" t="s">
        <v>176</v>
      </c>
      <c r="D235" s="220"/>
      <c r="E235" s="220"/>
      <c r="F235" s="220"/>
      <c r="G235" s="220"/>
      <c r="H235" s="220"/>
      <c r="I235" s="220"/>
      <c r="J235" s="220"/>
      <c r="K235" s="220"/>
      <c r="L235" s="220"/>
    </row>
    <row r="236" spans="1:13" ht="15" customHeight="1" x14ac:dyDescent="0.25"/>
    <row r="237" spans="1:13" ht="15" customHeight="1" x14ac:dyDescent="0.25"/>
    <row r="238" spans="1:13" ht="30" customHeight="1" x14ac:dyDescent="0.25">
      <c r="B238" s="31" t="s">
        <v>0</v>
      </c>
      <c r="C238" s="31"/>
      <c r="D238" s="31"/>
      <c r="E238" s="31"/>
      <c r="F238" s="31"/>
    </row>
    <row r="239" spans="1:13" ht="18" customHeight="1" thickBot="1" x14ac:dyDescent="0.3">
      <c r="B239" s="31"/>
      <c r="C239" s="31"/>
      <c r="D239" s="31"/>
      <c r="E239" s="31"/>
      <c r="F239" s="31"/>
    </row>
    <row r="240" spans="1:13" ht="30" customHeight="1" thickTop="1" x14ac:dyDescent="0.25">
      <c r="A240" s="231" t="s">
        <v>1</v>
      </c>
      <c r="B240" s="233" t="s">
        <v>2</v>
      </c>
      <c r="C240" s="233" t="s">
        <v>3</v>
      </c>
      <c r="D240" s="234" t="s">
        <v>4</v>
      </c>
      <c r="E240" s="235" t="s">
        <v>8</v>
      </c>
      <c r="F240" s="236"/>
      <c r="G240" s="234" t="s">
        <v>7</v>
      </c>
      <c r="H240" s="234"/>
      <c r="I240" s="234"/>
      <c r="J240" s="234" t="s">
        <v>9</v>
      </c>
      <c r="K240" s="234"/>
      <c r="L240" s="234"/>
      <c r="M240" s="229" t="s">
        <v>10</v>
      </c>
    </row>
    <row r="241" spans="1:13" ht="60" customHeight="1" x14ac:dyDescent="0.25">
      <c r="A241" s="232"/>
      <c r="B241" s="224"/>
      <c r="C241" s="224"/>
      <c r="D241" s="226"/>
      <c r="E241" s="32" t="s">
        <v>196</v>
      </c>
      <c r="F241" s="33" t="s">
        <v>5</v>
      </c>
      <c r="G241" s="32" t="s">
        <v>6</v>
      </c>
      <c r="H241" s="33" t="s">
        <v>5</v>
      </c>
      <c r="I241" s="32" t="s">
        <v>22</v>
      </c>
      <c r="J241" s="32" t="s">
        <v>6</v>
      </c>
      <c r="K241" s="33" t="s">
        <v>5</v>
      </c>
      <c r="L241" s="32" t="s">
        <v>21</v>
      </c>
      <c r="M241" s="230"/>
    </row>
    <row r="242" spans="1:13" ht="27.6" customHeight="1" x14ac:dyDescent="0.25">
      <c r="A242" s="34">
        <v>1</v>
      </c>
      <c r="B242" s="35" t="s">
        <v>30</v>
      </c>
      <c r="C242" s="36" t="s">
        <v>11</v>
      </c>
      <c r="D242" s="36" t="s">
        <v>15</v>
      </c>
      <c r="E242" s="37">
        <v>100</v>
      </c>
      <c r="F242" s="37">
        <f t="shared" ref="F242:F252" si="53">F212+E242</f>
        <v>510</v>
      </c>
      <c r="G242" s="37">
        <v>0</v>
      </c>
      <c r="H242" s="37">
        <f t="shared" ref="H242:H252" si="54">H212+G242</f>
        <v>140</v>
      </c>
      <c r="I242" s="38" t="s">
        <v>23</v>
      </c>
      <c r="J242" s="37">
        <v>0</v>
      </c>
      <c r="K242" s="37">
        <f t="shared" ref="K242:K252" si="55">K212+J242</f>
        <v>0</v>
      </c>
      <c r="L242" s="38" t="s">
        <v>23</v>
      </c>
      <c r="M242" s="39">
        <f>(M212+E242)-G242-K242</f>
        <v>420</v>
      </c>
    </row>
    <row r="243" spans="1:13" ht="27.6" customHeight="1" x14ac:dyDescent="0.25">
      <c r="A243" s="34">
        <v>2</v>
      </c>
      <c r="B243" s="35" t="s">
        <v>30</v>
      </c>
      <c r="C243" s="36" t="s">
        <v>12</v>
      </c>
      <c r="D243" s="36" t="s">
        <v>16</v>
      </c>
      <c r="E243" s="37">
        <v>1.629</v>
      </c>
      <c r="F243" s="37">
        <f t="shared" si="53"/>
        <v>32.466999999999999</v>
      </c>
      <c r="G243" s="41">
        <v>1.629</v>
      </c>
      <c r="H243" s="41">
        <f t="shared" si="54"/>
        <v>32.466999999999999</v>
      </c>
      <c r="I243" s="36" t="s">
        <v>171</v>
      </c>
      <c r="J243" s="37">
        <v>0</v>
      </c>
      <c r="K243" s="37">
        <f t="shared" si="55"/>
        <v>0</v>
      </c>
      <c r="L243" s="38" t="s">
        <v>23</v>
      </c>
      <c r="M243" s="39">
        <f t="shared" ref="M243:M252" si="56">F243-H243-K243</f>
        <v>0</v>
      </c>
    </row>
    <row r="244" spans="1:13" ht="27.6" customHeight="1" x14ac:dyDescent="0.25">
      <c r="A244" s="34">
        <v>3</v>
      </c>
      <c r="B244" s="42" t="s">
        <v>38</v>
      </c>
      <c r="C244" s="36" t="s">
        <v>13</v>
      </c>
      <c r="D244" s="36" t="s">
        <v>17</v>
      </c>
      <c r="E244" s="37">
        <v>0</v>
      </c>
      <c r="F244" s="37">
        <f t="shared" si="53"/>
        <v>0.09</v>
      </c>
      <c r="G244" s="43">
        <v>0</v>
      </c>
      <c r="H244" s="37">
        <f t="shared" si="54"/>
        <v>0.09</v>
      </c>
      <c r="I244" s="38" t="s">
        <v>23</v>
      </c>
      <c r="J244" s="37">
        <v>0</v>
      </c>
      <c r="K244" s="37">
        <f t="shared" si="55"/>
        <v>0</v>
      </c>
      <c r="L244" s="38" t="s">
        <v>23</v>
      </c>
      <c r="M244" s="39">
        <f t="shared" si="56"/>
        <v>0</v>
      </c>
    </row>
    <row r="245" spans="1:13" ht="27.6" customHeight="1" x14ac:dyDescent="0.25">
      <c r="A245" s="34">
        <v>4</v>
      </c>
      <c r="B245" s="42" t="s">
        <v>38</v>
      </c>
      <c r="C245" s="36" t="s">
        <v>24</v>
      </c>
      <c r="D245" s="36" t="s">
        <v>25</v>
      </c>
      <c r="E245" s="37">
        <v>0</v>
      </c>
      <c r="F245" s="37">
        <f t="shared" si="53"/>
        <v>0</v>
      </c>
      <c r="G245" s="37">
        <v>0</v>
      </c>
      <c r="H245" s="37">
        <f t="shared" si="54"/>
        <v>0</v>
      </c>
      <c r="I245" s="38" t="s">
        <v>23</v>
      </c>
      <c r="J245" s="37">
        <v>0</v>
      </c>
      <c r="K245" s="37">
        <f t="shared" si="55"/>
        <v>0</v>
      </c>
      <c r="L245" s="38" t="s">
        <v>23</v>
      </c>
      <c r="M245" s="39">
        <f t="shared" si="56"/>
        <v>0</v>
      </c>
    </row>
    <row r="246" spans="1:13" ht="27.6" customHeight="1" x14ac:dyDescent="0.25">
      <c r="A246" s="34">
        <v>5</v>
      </c>
      <c r="B246" s="35" t="s">
        <v>31</v>
      </c>
      <c r="C246" s="36" t="s">
        <v>26</v>
      </c>
      <c r="D246" s="36" t="s">
        <v>27</v>
      </c>
      <c r="E246" s="37">
        <v>0</v>
      </c>
      <c r="F246" s="37">
        <f t="shared" si="53"/>
        <v>0</v>
      </c>
      <c r="G246" s="37">
        <v>0</v>
      </c>
      <c r="H246" s="37">
        <f t="shared" si="54"/>
        <v>0</v>
      </c>
      <c r="I246" s="38" t="s">
        <v>23</v>
      </c>
      <c r="J246" s="37">
        <v>0</v>
      </c>
      <c r="K246" s="37">
        <f t="shared" si="55"/>
        <v>0</v>
      </c>
      <c r="L246" s="38" t="s">
        <v>23</v>
      </c>
      <c r="M246" s="39">
        <f t="shared" si="56"/>
        <v>0</v>
      </c>
    </row>
    <row r="247" spans="1:13" ht="27.95" customHeight="1" x14ac:dyDescent="0.25">
      <c r="A247" s="34">
        <v>6</v>
      </c>
      <c r="B247" s="35" t="s">
        <v>31</v>
      </c>
      <c r="C247" s="36" t="s">
        <v>28</v>
      </c>
      <c r="D247" s="45" t="s">
        <v>29</v>
      </c>
      <c r="E247" s="37">
        <v>0</v>
      </c>
      <c r="F247" s="37">
        <f t="shared" si="53"/>
        <v>0.04</v>
      </c>
      <c r="G247" s="37">
        <v>0</v>
      </c>
      <c r="H247" s="37">
        <f t="shared" si="54"/>
        <v>0.04</v>
      </c>
      <c r="I247" s="38" t="s">
        <v>23</v>
      </c>
      <c r="J247" s="37">
        <v>0</v>
      </c>
      <c r="K247" s="37">
        <f t="shared" si="55"/>
        <v>0</v>
      </c>
      <c r="L247" s="38" t="s">
        <v>23</v>
      </c>
      <c r="M247" s="39">
        <f t="shared" si="56"/>
        <v>0</v>
      </c>
    </row>
    <row r="248" spans="1:13" ht="27.6" customHeight="1" x14ac:dyDescent="0.25">
      <c r="A248" s="34">
        <v>7</v>
      </c>
      <c r="B248" s="35" t="s">
        <v>32</v>
      </c>
      <c r="C248" s="36" t="s">
        <v>14</v>
      </c>
      <c r="D248" s="45" t="s">
        <v>20</v>
      </c>
      <c r="E248" s="37">
        <v>9.9</v>
      </c>
      <c r="F248" s="37">
        <f t="shared" si="53"/>
        <v>83.840000000000018</v>
      </c>
      <c r="G248" s="37">
        <v>0</v>
      </c>
      <c r="H248" s="37">
        <f t="shared" si="54"/>
        <v>0</v>
      </c>
      <c r="I248" s="38" t="s">
        <v>23</v>
      </c>
      <c r="J248" s="37">
        <v>9.9</v>
      </c>
      <c r="K248" s="58">
        <f t="shared" si="55"/>
        <v>83.840000000000018</v>
      </c>
      <c r="L248" s="49" t="s">
        <v>174</v>
      </c>
      <c r="M248" s="39">
        <f t="shared" si="56"/>
        <v>0</v>
      </c>
    </row>
    <row r="249" spans="1:13" ht="27.6" customHeight="1" x14ac:dyDescent="0.25">
      <c r="A249" s="34">
        <v>8</v>
      </c>
      <c r="B249" s="35" t="s">
        <v>35</v>
      </c>
      <c r="C249" s="36" t="s">
        <v>33</v>
      </c>
      <c r="D249" s="45" t="s">
        <v>34</v>
      </c>
      <c r="E249" s="37">
        <v>0</v>
      </c>
      <c r="F249" s="37">
        <f t="shared" si="53"/>
        <v>0</v>
      </c>
      <c r="G249" s="37">
        <v>0</v>
      </c>
      <c r="H249" s="37">
        <f t="shared" si="54"/>
        <v>0</v>
      </c>
      <c r="I249" s="38" t="s">
        <v>23</v>
      </c>
      <c r="J249" s="37">
        <v>0</v>
      </c>
      <c r="K249" s="37">
        <f t="shared" si="55"/>
        <v>0</v>
      </c>
      <c r="L249" s="38" t="s">
        <v>23</v>
      </c>
      <c r="M249" s="39">
        <f t="shared" si="56"/>
        <v>0</v>
      </c>
    </row>
    <row r="250" spans="1:13" ht="39" customHeight="1" x14ac:dyDescent="0.25">
      <c r="A250" s="34">
        <v>9</v>
      </c>
      <c r="B250" s="35" t="s">
        <v>30</v>
      </c>
      <c r="C250" s="42" t="s">
        <v>36</v>
      </c>
      <c r="D250" s="36" t="s">
        <v>18</v>
      </c>
      <c r="E250" s="37">
        <v>3.0000000000000001E-3</v>
      </c>
      <c r="F250" s="37">
        <f t="shared" si="53"/>
        <v>7.5000000000000011E-2</v>
      </c>
      <c r="G250" s="37">
        <v>0</v>
      </c>
      <c r="H250" s="37">
        <f t="shared" si="54"/>
        <v>0</v>
      </c>
      <c r="I250" s="38" t="s">
        <v>23</v>
      </c>
      <c r="J250" s="43">
        <v>0</v>
      </c>
      <c r="K250" s="41">
        <f t="shared" si="55"/>
        <v>0.05</v>
      </c>
      <c r="L250" s="38" t="s">
        <v>23</v>
      </c>
      <c r="M250" s="59">
        <f>F250-H250-K250+0.009</f>
        <v>3.4000000000000009E-2</v>
      </c>
    </row>
    <row r="251" spans="1:13" ht="27.95" customHeight="1" x14ac:dyDescent="0.25">
      <c r="A251" s="34">
        <v>10</v>
      </c>
      <c r="B251" s="35" t="s">
        <v>30</v>
      </c>
      <c r="C251" s="42" t="s">
        <v>37</v>
      </c>
      <c r="D251" s="36" t="s">
        <v>19</v>
      </c>
      <c r="E251" s="37">
        <v>0.03</v>
      </c>
      <c r="F251" s="37">
        <f t="shared" si="53"/>
        <v>0.48099999999999998</v>
      </c>
      <c r="G251" s="37">
        <v>0</v>
      </c>
      <c r="H251" s="37">
        <f t="shared" si="54"/>
        <v>0</v>
      </c>
      <c r="I251" s="38" t="s">
        <v>23</v>
      </c>
      <c r="J251" s="43">
        <v>0</v>
      </c>
      <c r="K251" s="41">
        <f t="shared" si="55"/>
        <v>0.41000000000000003</v>
      </c>
      <c r="L251" s="38" t="s">
        <v>23</v>
      </c>
      <c r="M251" s="59">
        <f>F251-H251-K251+0.066</f>
        <v>0.13699999999999996</v>
      </c>
    </row>
    <row r="252" spans="1:13" ht="27.75" customHeight="1" thickBot="1" x14ac:dyDescent="0.3">
      <c r="A252" s="50">
        <v>11</v>
      </c>
      <c r="B252" s="51" t="s">
        <v>30</v>
      </c>
      <c r="C252" s="52" t="s">
        <v>39</v>
      </c>
      <c r="D252" s="53" t="s">
        <v>40</v>
      </c>
      <c r="E252" s="54">
        <v>0</v>
      </c>
      <c r="F252" s="54">
        <f t="shared" si="53"/>
        <v>0</v>
      </c>
      <c r="G252" s="54">
        <v>0</v>
      </c>
      <c r="H252" s="54">
        <f t="shared" si="54"/>
        <v>0</v>
      </c>
      <c r="I252" s="55" t="s">
        <v>23</v>
      </c>
      <c r="J252" s="62">
        <v>0</v>
      </c>
      <c r="K252" s="54">
        <f t="shared" si="55"/>
        <v>0</v>
      </c>
      <c r="L252" s="55" t="s">
        <v>23</v>
      </c>
      <c r="M252" s="60">
        <f t="shared" si="56"/>
        <v>0</v>
      </c>
    </row>
    <row r="253" spans="1:13" ht="15.75" thickTop="1" x14ac:dyDescent="0.25"/>
    <row r="262" spans="1:13" ht="15.95" customHeight="1" x14ac:dyDescent="0.25"/>
    <row r="263" spans="1:13" ht="15.95" customHeight="1" x14ac:dyDescent="0.25"/>
    <row r="264" spans="1:13" ht="15.95" customHeight="1" x14ac:dyDescent="0.25"/>
    <row r="265" spans="1:13" ht="30" customHeight="1" x14ac:dyDescent="0.25">
      <c r="C265" s="220" t="s">
        <v>176</v>
      </c>
      <c r="D265" s="220"/>
      <c r="E265" s="220"/>
      <c r="F265" s="220"/>
      <c r="G265" s="220"/>
      <c r="H265" s="220"/>
      <c r="I265" s="220"/>
      <c r="J265" s="220"/>
      <c r="K265" s="220"/>
      <c r="L265" s="220"/>
    </row>
    <row r="266" spans="1:13" ht="15" customHeight="1" x14ac:dyDescent="0.25"/>
    <row r="267" spans="1:13" ht="15" customHeight="1" x14ac:dyDescent="0.25"/>
    <row r="268" spans="1:13" ht="30" customHeight="1" x14ac:dyDescent="0.25">
      <c r="B268" s="31" t="s">
        <v>0</v>
      </c>
      <c r="C268" s="31"/>
      <c r="D268" s="31"/>
      <c r="E268" s="31"/>
      <c r="F268" s="31"/>
    </row>
    <row r="269" spans="1:13" ht="18" thickBot="1" x14ac:dyDescent="0.3">
      <c r="B269" s="31"/>
      <c r="C269" s="31"/>
      <c r="D269" s="31"/>
      <c r="E269" s="31"/>
      <c r="F269" s="31"/>
    </row>
    <row r="270" spans="1:13" ht="30" customHeight="1" thickTop="1" x14ac:dyDescent="0.25">
      <c r="A270" s="231" t="s">
        <v>1</v>
      </c>
      <c r="B270" s="233" t="s">
        <v>2</v>
      </c>
      <c r="C270" s="233" t="s">
        <v>3</v>
      </c>
      <c r="D270" s="234" t="s">
        <v>4</v>
      </c>
      <c r="E270" s="235" t="s">
        <v>8</v>
      </c>
      <c r="F270" s="236"/>
      <c r="G270" s="234" t="s">
        <v>7</v>
      </c>
      <c r="H270" s="234"/>
      <c r="I270" s="234"/>
      <c r="J270" s="234" t="s">
        <v>9</v>
      </c>
      <c r="K270" s="234"/>
      <c r="L270" s="234"/>
      <c r="M270" s="229" t="s">
        <v>10</v>
      </c>
    </row>
    <row r="271" spans="1:13" ht="60" customHeight="1" x14ac:dyDescent="0.25">
      <c r="A271" s="232"/>
      <c r="B271" s="224"/>
      <c r="C271" s="224"/>
      <c r="D271" s="226"/>
      <c r="E271" s="32" t="s">
        <v>197</v>
      </c>
      <c r="F271" s="33" t="s">
        <v>5</v>
      </c>
      <c r="G271" s="32" t="s">
        <v>6</v>
      </c>
      <c r="H271" s="33" t="s">
        <v>5</v>
      </c>
      <c r="I271" s="32" t="s">
        <v>22</v>
      </c>
      <c r="J271" s="32" t="s">
        <v>6</v>
      </c>
      <c r="K271" s="33" t="s">
        <v>5</v>
      </c>
      <c r="L271" s="32" t="s">
        <v>21</v>
      </c>
      <c r="M271" s="230"/>
    </row>
    <row r="272" spans="1:13" ht="27.6" customHeight="1" x14ac:dyDescent="0.25">
      <c r="A272" s="34">
        <v>1</v>
      </c>
      <c r="B272" s="35" t="s">
        <v>30</v>
      </c>
      <c r="C272" s="36" t="s">
        <v>11</v>
      </c>
      <c r="D272" s="36" t="s">
        <v>15</v>
      </c>
      <c r="E272" s="37">
        <v>0</v>
      </c>
      <c r="F272" s="37">
        <f t="shared" ref="F272:F282" si="57">F242+E272</f>
        <v>510</v>
      </c>
      <c r="G272" s="37">
        <v>0</v>
      </c>
      <c r="H272" s="37">
        <f t="shared" ref="H272:H282" si="58">H242+G272</f>
        <v>140</v>
      </c>
      <c r="I272" s="38" t="s">
        <v>23</v>
      </c>
      <c r="J272" s="37">
        <v>0</v>
      </c>
      <c r="K272" s="37">
        <f t="shared" ref="K272:K282" si="59">K242+J272</f>
        <v>0</v>
      </c>
      <c r="L272" s="38" t="s">
        <v>23</v>
      </c>
      <c r="M272" s="39">
        <f>(M242+E272)-G272-K272</f>
        <v>420</v>
      </c>
    </row>
    <row r="273" spans="1:13" ht="27.6" customHeight="1" x14ac:dyDescent="0.25">
      <c r="A273" s="34">
        <v>2</v>
      </c>
      <c r="B273" s="35" t="s">
        <v>30</v>
      </c>
      <c r="C273" s="36" t="s">
        <v>12</v>
      </c>
      <c r="D273" s="36" t="s">
        <v>16</v>
      </c>
      <c r="E273" s="37">
        <v>5.03</v>
      </c>
      <c r="F273" s="37">
        <f t="shared" si="57"/>
        <v>37.497</v>
      </c>
      <c r="G273" s="41">
        <v>5.03</v>
      </c>
      <c r="H273" s="41">
        <f t="shared" si="58"/>
        <v>37.497</v>
      </c>
      <c r="I273" s="36" t="s">
        <v>171</v>
      </c>
      <c r="J273" s="37">
        <v>0</v>
      </c>
      <c r="K273" s="37">
        <f t="shared" si="59"/>
        <v>0</v>
      </c>
      <c r="L273" s="38" t="s">
        <v>23</v>
      </c>
      <c r="M273" s="39">
        <f t="shared" ref="M273:M282" si="60">F273-H273-K273</f>
        <v>0</v>
      </c>
    </row>
    <row r="274" spans="1:13" ht="27.6" customHeight="1" x14ac:dyDescent="0.25">
      <c r="A274" s="34">
        <v>3</v>
      </c>
      <c r="B274" s="42" t="s">
        <v>38</v>
      </c>
      <c r="C274" s="36" t="s">
        <v>13</v>
      </c>
      <c r="D274" s="36" t="s">
        <v>17</v>
      </c>
      <c r="E274" s="37">
        <v>0</v>
      </c>
      <c r="F274" s="37">
        <f t="shared" si="57"/>
        <v>0.09</v>
      </c>
      <c r="G274" s="43">
        <v>0</v>
      </c>
      <c r="H274" s="37">
        <f t="shared" si="58"/>
        <v>0.09</v>
      </c>
      <c r="I274" s="38" t="s">
        <v>23</v>
      </c>
      <c r="J274" s="37">
        <v>0</v>
      </c>
      <c r="K274" s="37">
        <f t="shared" si="59"/>
        <v>0</v>
      </c>
      <c r="L274" s="38" t="s">
        <v>23</v>
      </c>
      <c r="M274" s="39">
        <f t="shared" si="60"/>
        <v>0</v>
      </c>
    </row>
    <row r="275" spans="1:13" ht="27.6" customHeight="1" x14ac:dyDescent="0.25">
      <c r="A275" s="34">
        <v>4</v>
      </c>
      <c r="B275" s="42" t="s">
        <v>38</v>
      </c>
      <c r="C275" s="36" t="s">
        <v>24</v>
      </c>
      <c r="D275" s="36" t="s">
        <v>25</v>
      </c>
      <c r="E275" s="37">
        <v>0</v>
      </c>
      <c r="F275" s="37">
        <f t="shared" si="57"/>
        <v>0</v>
      </c>
      <c r="G275" s="37">
        <v>0</v>
      </c>
      <c r="H275" s="37">
        <f t="shared" si="58"/>
        <v>0</v>
      </c>
      <c r="I275" s="38" t="s">
        <v>23</v>
      </c>
      <c r="J275" s="37">
        <v>0</v>
      </c>
      <c r="K275" s="37">
        <f t="shared" si="59"/>
        <v>0</v>
      </c>
      <c r="L275" s="38" t="s">
        <v>23</v>
      </c>
      <c r="M275" s="39">
        <f t="shared" si="60"/>
        <v>0</v>
      </c>
    </row>
    <row r="276" spans="1:13" ht="27.6" customHeight="1" x14ac:dyDescent="0.25">
      <c r="A276" s="34">
        <v>5</v>
      </c>
      <c r="B276" s="35" t="s">
        <v>31</v>
      </c>
      <c r="C276" s="36" t="s">
        <v>26</v>
      </c>
      <c r="D276" s="36" t="s">
        <v>27</v>
      </c>
      <c r="E276" s="37">
        <v>0</v>
      </c>
      <c r="F276" s="37">
        <f t="shared" si="57"/>
        <v>0</v>
      </c>
      <c r="G276" s="37">
        <v>0</v>
      </c>
      <c r="H276" s="37">
        <f t="shared" si="58"/>
        <v>0</v>
      </c>
      <c r="I276" s="38" t="s">
        <v>23</v>
      </c>
      <c r="J276" s="37">
        <v>0</v>
      </c>
      <c r="K276" s="37">
        <f t="shared" si="59"/>
        <v>0</v>
      </c>
      <c r="L276" s="38" t="s">
        <v>23</v>
      </c>
      <c r="M276" s="39">
        <f t="shared" si="60"/>
        <v>0</v>
      </c>
    </row>
    <row r="277" spans="1:13" ht="27.95" customHeight="1" x14ac:dyDescent="0.25">
      <c r="A277" s="34">
        <v>6</v>
      </c>
      <c r="B277" s="35" t="s">
        <v>31</v>
      </c>
      <c r="C277" s="36" t="s">
        <v>28</v>
      </c>
      <c r="D277" s="45" t="s">
        <v>29</v>
      </c>
      <c r="E277" s="37">
        <v>0</v>
      </c>
      <c r="F277" s="37">
        <f t="shared" si="57"/>
        <v>0.04</v>
      </c>
      <c r="G277" s="37">
        <v>0</v>
      </c>
      <c r="H277" s="37">
        <f t="shared" si="58"/>
        <v>0.04</v>
      </c>
      <c r="I277" s="38" t="s">
        <v>23</v>
      </c>
      <c r="J277" s="37">
        <v>0</v>
      </c>
      <c r="K277" s="37">
        <f t="shared" si="59"/>
        <v>0</v>
      </c>
      <c r="L277" s="38" t="s">
        <v>23</v>
      </c>
      <c r="M277" s="39">
        <f t="shared" si="60"/>
        <v>0</v>
      </c>
    </row>
    <row r="278" spans="1:13" ht="27.6" customHeight="1" x14ac:dyDescent="0.25">
      <c r="A278" s="34">
        <v>7</v>
      </c>
      <c r="B278" s="35" t="s">
        <v>32</v>
      </c>
      <c r="C278" s="36" t="s">
        <v>14</v>
      </c>
      <c r="D278" s="45" t="s">
        <v>20</v>
      </c>
      <c r="E278" s="37">
        <v>6.6</v>
      </c>
      <c r="F278" s="37">
        <f t="shared" si="57"/>
        <v>90.440000000000012</v>
      </c>
      <c r="G278" s="37">
        <v>0</v>
      </c>
      <c r="H278" s="37">
        <f t="shared" si="58"/>
        <v>0</v>
      </c>
      <c r="I278" s="38" t="s">
        <v>23</v>
      </c>
      <c r="J278" s="37">
        <v>6.6</v>
      </c>
      <c r="K278" s="58">
        <f t="shared" si="59"/>
        <v>90.440000000000012</v>
      </c>
      <c r="L278" s="49" t="s">
        <v>174</v>
      </c>
      <c r="M278" s="39">
        <f t="shared" si="60"/>
        <v>0</v>
      </c>
    </row>
    <row r="279" spans="1:13" ht="27.6" customHeight="1" x14ac:dyDescent="0.25">
      <c r="A279" s="34">
        <v>8</v>
      </c>
      <c r="B279" s="35" t="s">
        <v>35</v>
      </c>
      <c r="C279" s="36" t="s">
        <v>33</v>
      </c>
      <c r="D279" s="45" t="s">
        <v>34</v>
      </c>
      <c r="E279" s="37">
        <v>0</v>
      </c>
      <c r="F279" s="37">
        <f t="shared" si="57"/>
        <v>0</v>
      </c>
      <c r="G279" s="37">
        <v>0</v>
      </c>
      <c r="H279" s="37">
        <f t="shared" si="58"/>
        <v>0</v>
      </c>
      <c r="I279" s="38" t="s">
        <v>23</v>
      </c>
      <c r="J279" s="37">
        <v>0</v>
      </c>
      <c r="K279" s="37">
        <f t="shared" si="59"/>
        <v>0</v>
      </c>
      <c r="L279" s="38" t="s">
        <v>23</v>
      </c>
      <c r="M279" s="39">
        <f t="shared" si="60"/>
        <v>0</v>
      </c>
    </row>
    <row r="280" spans="1:13" ht="46.5" customHeight="1" x14ac:dyDescent="0.25">
      <c r="A280" s="34">
        <v>9</v>
      </c>
      <c r="B280" s="35" t="s">
        <v>30</v>
      </c>
      <c r="C280" s="42" t="s">
        <v>36</v>
      </c>
      <c r="D280" s="36" t="s">
        <v>18</v>
      </c>
      <c r="E280" s="37">
        <v>2E-3</v>
      </c>
      <c r="F280" s="37">
        <f t="shared" si="57"/>
        <v>7.7000000000000013E-2</v>
      </c>
      <c r="G280" s="37">
        <v>0</v>
      </c>
      <c r="H280" s="37">
        <f t="shared" si="58"/>
        <v>0</v>
      </c>
      <c r="I280" s="38" t="s">
        <v>23</v>
      </c>
      <c r="J280" s="41">
        <v>0</v>
      </c>
      <c r="K280" s="41">
        <f t="shared" si="59"/>
        <v>0.05</v>
      </c>
      <c r="L280" s="38" t="s">
        <v>23</v>
      </c>
      <c r="M280" s="59">
        <f>F280-H280-K280+0.009</f>
        <v>3.6000000000000011E-2</v>
      </c>
    </row>
    <row r="281" spans="1:13" ht="27.95" customHeight="1" x14ac:dyDescent="0.25">
      <c r="A281" s="34">
        <v>10</v>
      </c>
      <c r="B281" s="35" t="s">
        <v>30</v>
      </c>
      <c r="C281" s="42" t="s">
        <v>37</v>
      </c>
      <c r="D281" s="36" t="s">
        <v>19</v>
      </c>
      <c r="E281" s="37">
        <v>0.02</v>
      </c>
      <c r="F281" s="37">
        <f t="shared" si="57"/>
        <v>0.501</v>
      </c>
      <c r="G281" s="37">
        <v>0</v>
      </c>
      <c r="H281" s="37">
        <f t="shared" si="58"/>
        <v>0</v>
      </c>
      <c r="I281" s="38" t="s">
        <v>23</v>
      </c>
      <c r="J281" s="41">
        <v>0</v>
      </c>
      <c r="K281" s="41">
        <f t="shared" si="59"/>
        <v>0.41000000000000003</v>
      </c>
      <c r="L281" s="38" t="s">
        <v>23</v>
      </c>
      <c r="M281" s="59">
        <f>F281-H281-K281+0.066</f>
        <v>0.15699999999999997</v>
      </c>
    </row>
    <row r="282" spans="1:13" ht="27.75" customHeight="1" thickBot="1" x14ac:dyDescent="0.3">
      <c r="A282" s="50">
        <v>11</v>
      </c>
      <c r="B282" s="51" t="s">
        <v>30</v>
      </c>
      <c r="C282" s="52" t="s">
        <v>39</v>
      </c>
      <c r="D282" s="53" t="s">
        <v>40</v>
      </c>
      <c r="E282" s="54">
        <v>0</v>
      </c>
      <c r="F282" s="54">
        <f t="shared" si="57"/>
        <v>0</v>
      </c>
      <c r="G282" s="54">
        <v>0</v>
      </c>
      <c r="H282" s="54">
        <f t="shared" si="58"/>
        <v>0</v>
      </c>
      <c r="I282" s="55" t="s">
        <v>23</v>
      </c>
      <c r="J282" s="62">
        <v>0</v>
      </c>
      <c r="K282" s="54">
        <f t="shared" si="59"/>
        <v>0</v>
      </c>
      <c r="L282" s="55" t="s">
        <v>23</v>
      </c>
      <c r="M282" s="60">
        <f t="shared" si="60"/>
        <v>0</v>
      </c>
    </row>
    <row r="283" spans="1:13" ht="15.75" thickTop="1" x14ac:dyDescent="0.25"/>
    <row r="295" spans="1:13" ht="30" customHeight="1" x14ac:dyDescent="0.25">
      <c r="C295" s="220" t="s">
        <v>176</v>
      </c>
      <c r="D295" s="220"/>
      <c r="E295" s="220"/>
      <c r="F295" s="220"/>
      <c r="G295" s="220"/>
      <c r="H295" s="220"/>
      <c r="I295" s="220"/>
      <c r="J295" s="220"/>
      <c r="K295" s="220"/>
      <c r="L295" s="220"/>
    </row>
    <row r="296" spans="1:13" ht="18" customHeight="1" x14ac:dyDescent="0.25"/>
    <row r="297" spans="1:13" ht="18" customHeight="1" x14ac:dyDescent="0.25"/>
    <row r="298" spans="1:13" ht="30" customHeight="1" x14ac:dyDescent="0.25">
      <c r="B298" s="31" t="s">
        <v>0</v>
      </c>
      <c r="C298" s="31"/>
      <c r="D298" s="31"/>
      <c r="E298" s="31"/>
      <c r="F298" s="31"/>
    </row>
    <row r="299" spans="1:13" ht="18" customHeight="1" thickBot="1" x14ac:dyDescent="0.3">
      <c r="B299" s="31"/>
      <c r="C299" s="31"/>
      <c r="D299" s="31"/>
      <c r="E299" s="31"/>
      <c r="F299" s="31"/>
    </row>
    <row r="300" spans="1:13" ht="30" customHeight="1" thickTop="1" x14ac:dyDescent="0.25">
      <c r="A300" s="231" t="s">
        <v>1</v>
      </c>
      <c r="B300" s="233" t="s">
        <v>2</v>
      </c>
      <c r="C300" s="233" t="s">
        <v>3</v>
      </c>
      <c r="D300" s="234" t="s">
        <v>4</v>
      </c>
      <c r="E300" s="235" t="s">
        <v>8</v>
      </c>
      <c r="F300" s="236"/>
      <c r="G300" s="234" t="s">
        <v>7</v>
      </c>
      <c r="H300" s="234"/>
      <c r="I300" s="234"/>
      <c r="J300" s="234" t="s">
        <v>9</v>
      </c>
      <c r="K300" s="234"/>
      <c r="L300" s="234"/>
      <c r="M300" s="229" t="s">
        <v>10</v>
      </c>
    </row>
    <row r="301" spans="1:13" ht="60" customHeight="1" x14ac:dyDescent="0.25">
      <c r="A301" s="232"/>
      <c r="B301" s="224"/>
      <c r="C301" s="224"/>
      <c r="D301" s="226"/>
      <c r="E301" s="32" t="s">
        <v>198</v>
      </c>
      <c r="F301" s="33" t="s">
        <v>5</v>
      </c>
      <c r="G301" s="32" t="s">
        <v>6</v>
      </c>
      <c r="H301" s="33" t="s">
        <v>5</v>
      </c>
      <c r="I301" s="32" t="s">
        <v>22</v>
      </c>
      <c r="J301" s="32" t="s">
        <v>6</v>
      </c>
      <c r="K301" s="33" t="s">
        <v>5</v>
      </c>
      <c r="L301" s="32" t="s">
        <v>21</v>
      </c>
      <c r="M301" s="230"/>
    </row>
    <row r="302" spans="1:13" ht="27.6" customHeight="1" x14ac:dyDescent="0.25">
      <c r="A302" s="34">
        <v>1</v>
      </c>
      <c r="B302" s="35" t="s">
        <v>30</v>
      </c>
      <c r="C302" s="36" t="s">
        <v>11</v>
      </c>
      <c r="D302" s="36" t="s">
        <v>15</v>
      </c>
      <c r="E302" s="37">
        <v>100</v>
      </c>
      <c r="F302" s="37">
        <f t="shared" ref="F302:F312" si="61">F272+E302</f>
        <v>610</v>
      </c>
      <c r="G302" s="37">
        <v>110</v>
      </c>
      <c r="H302" s="37">
        <f t="shared" ref="H302:H312" si="62">H272+G302</f>
        <v>250</v>
      </c>
      <c r="I302" s="64" t="s">
        <v>172</v>
      </c>
      <c r="J302" s="37">
        <v>0</v>
      </c>
      <c r="K302" s="37">
        <f t="shared" ref="K302:K312" si="63">K272+J302</f>
        <v>0</v>
      </c>
      <c r="L302" s="38" t="s">
        <v>23</v>
      </c>
      <c r="M302" s="39">
        <f>(M272+E302)-G302-K302</f>
        <v>410</v>
      </c>
    </row>
    <row r="303" spans="1:13" ht="27.6" customHeight="1" x14ac:dyDescent="0.25">
      <c r="A303" s="34">
        <v>2</v>
      </c>
      <c r="B303" s="35" t="s">
        <v>30</v>
      </c>
      <c r="C303" s="36" t="s">
        <v>12</v>
      </c>
      <c r="D303" s="36" t="s">
        <v>16</v>
      </c>
      <c r="E303" s="37">
        <v>2.391</v>
      </c>
      <c r="F303" s="37">
        <f t="shared" si="61"/>
        <v>39.887999999999998</v>
      </c>
      <c r="G303" s="41">
        <v>2.391</v>
      </c>
      <c r="H303" s="41">
        <f t="shared" si="62"/>
        <v>39.887999999999998</v>
      </c>
      <c r="I303" s="36" t="s">
        <v>171</v>
      </c>
      <c r="J303" s="37">
        <v>0</v>
      </c>
      <c r="K303" s="37">
        <f t="shared" si="63"/>
        <v>0</v>
      </c>
      <c r="L303" s="38" t="s">
        <v>23</v>
      </c>
      <c r="M303" s="39">
        <f t="shared" ref="M303:M312" si="64">F303-H303-K303</f>
        <v>0</v>
      </c>
    </row>
    <row r="304" spans="1:13" ht="27.6" customHeight="1" x14ac:dyDescent="0.25">
      <c r="A304" s="34">
        <v>3</v>
      </c>
      <c r="B304" s="42" t="s">
        <v>38</v>
      </c>
      <c r="C304" s="36" t="s">
        <v>13</v>
      </c>
      <c r="D304" s="36" t="s">
        <v>17</v>
      </c>
      <c r="E304" s="37">
        <v>0</v>
      </c>
      <c r="F304" s="37">
        <f t="shared" si="61"/>
        <v>0.09</v>
      </c>
      <c r="G304" s="43">
        <v>0</v>
      </c>
      <c r="H304" s="37">
        <f t="shared" si="62"/>
        <v>0.09</v>
      </c>
      <c r="I304" s="38" t="s">
        <v>23</v>
      </c>
      <c r="J304" s="37">
        <v>0</v>
      </c>
      <c r="K304" s="37">
        <f t="shared" si="63"/>
        <v>0</v>
      </c>
      <c r="L304" s="38" t="s">
        <v>23</v>
      </c>
      <c r="M304" s="39">
        <f t="shared" si="64"/>
        <v>0</v>
      </c>
    </row>
    <row r="305" spans="1:16" ht="27.6" customHeight="1" x14ac:dyDescent="0.25">
      <c r="A305" s="34">
        <v>4</v>
      </c>
      <c r="B305" s="42" t="s">
        <v>38</v>
      </c>
      <c r="C305" s="36" t="s">
        <v>24</v>
      </c>
      <c r="D305" s="36" t="s">
        <v>25</v>
      </c>
      <c r="E305" s="37">
        <v>0</v>
      </c>
      <c r="F305" s="37">
        <f t="shared" si="61"/>
        <v>0</v>
      </c>
      <c r="G305" s="37">
        <v>0</v>
      </c>
      <c r="H305" s="37">
        <f t="shared" si="62"/>
        <v>0</v>
      </c>
      <c r="I305" s="38" t="s">
        <v>23</v>
      </c>
      <c r="J305" s="37">
        <v>0</v>
      </c>
      <c r="K305" s="37">
        <f t="shared" si="63"/>
        <v>0</v>
      </c>
      <c r="L305" s="38" t="s">
        <v>23</v>
      </c>
      <c r="M305" s="39">
        <f t="shared" si="64"/>
        <v>0</v>
      </c>
    </row>
    <row r="306" spans="1:16" ht="27.6" customHeight="1" x14ac:dyDescent="0.25">
      <c r="A306" s="34">
        <v>5</v>
      </c>
      <c r="B306" s="35" t="s">
        <v>31</v>
      </c>
      <c r="C306" s="36" t="s">
        <v>26</v>
      </c>
      <c r="D306" s="36" t="s">
        <v>27</v>
      </c>
      <c r="E306" s="37">
        <v>0</v>
      </c>
      <c r="F306" s="37">
        <f t="shared" si="61"/>
        <v>0</v>
      </c>
      <c r="G306" s="37">
        <v>0</v>
      </c>
      <c r="H306" s="37">
        <f t="shared" si="62"/>
        <v>0</v>
      </c>
      <c r="I306" s="38" t="s">
        <v>23</v>
      </c>
      <c r="J306" s="37">
        <v>0</v>
      </c>
      <c r="K306" s="37">
        <f t="shared" si="63"/>
        <v>0</v>
      </c>
      <c r="L306" s="38" t="s">
        <v>23</v>
      </c>
      <c r="M306" s="39">
        <f t="shared" si="64"/>
        <v>0</v>
      </c>
    </row>
    <row r="307" spans="1:16" ht="27.6" customHeight="1" x14ac:dyDescent="0.25">
      <c r="A307" s="34">
        <v>6</v>
      </c>
      <c r="B307" s="35" t="s">
        <v>31</v>
      </c>
      <c r="C307" s="36" t="s">
        <v>28</v>
      </c>
      <c r="D307" s="45" t="s">
        <v>29</v>
      </c>
      <c r="E307" s="37">
        <v>0</v>
      </c>
      <c r="F307" s="37">
        <f t="shared" si="61"/>
        <v>0.04</v>
      </c>
      <c r="G307" s="37">
        <v>0</v>
      </c>
      <c r="H307" s="37">
        <f t="shared" si="62"/>
        <v>0.04</v>
      </c>
      <c r="I307" s="38" t="s">
        <v>23</v>
      </c>
      <c r="J307" s="37">
        <v>0</v>
      </c>
      <c r="K307" s="37">
        <f t="shared" si="63"/>
        <v>0</v>
      </c>
      <c r="L307" s="38" t="s">
        <v>23</v>
      </c>
      <c r="M307" s="39">
        <f t="shared" si="64"/>
        <v>0</v>
      </c>
    </row>
    <row r="308" spans="1:16" ht="27.6" customHeight="1" x14ac:dyDescent="0.25">
      <c r="A308" s="34">
        <v>7</v>
      </c>
      <c r="B308" s="35" t="s">
        <v>32</v>
      </c>
      <c r="C308" s="36" t="s">
        <v>14</v>
      </c>
      <c r="D308" s="45" t="s">
        <v>20</v>
      </c>
      <c r="E308" s="37">
        <v>4.4000000000000004</v>
      </c>
      <c r="F308" s="37">
        <f t="shared" si="61"/>
        <v>94.840000000000018</v>
      </c>
      <c r="G308" s="37">
        <v>0</v>
      </c>
      <c r="H308" s="37">
        <f t="shared" si="62"/>
        <v>0</v>
      </c>
      <c r="I308" s="38" t="s">
        <v>23</v>
      </c>
      <c r="J308" s="37">
        <v>4.4000000000000004</v>
      </c>
      <c r="K308" s="58">
        <f t="shared" si="63"/>
        <v>94.840000000000018</v>
      </c>
      <c r="L308" s="49" t="s">
        <v>174</v>
      </c>
      <c r="M308" s="39">
        <f t="shared" si="64"/>
        <v>0</v>
      </c>
    </row>
    <row r="309" spans="1:16" ht="27.6" customHeight="1" x14ac:dyDescent="0.25">
      <c r="A309" s="34">
        <v>8</v>
      </c>
      <c r="B309" s="35" t="s">
        <v>35</v>
      </c>
      <c r="C309" s="36" t="s">
        <v>33</v>
      </c>
      <c r="D309" s="45" t="s">
        <v>34</v>
      </c>
      <c r="E309" s="37">
        <v>0</v>
      </c>
      <c r="F309" s="37">
        <f t="shared" si="61"/>
        <v>0</v>
      </c>
      <c r="G309" s="37">
        <v>0</v>
      </c>
      <c r="H309" s="37">
        <f t="shared" si="62"/>
        <v>0</v>
      </c>
      <c r="I309" s="38" t="s">
        <v>23</v>
      </c>
      <c r="J309" s="37">
        <v>0</v>
      </c>
      <c r="K309" s="37">
        <f t="shared" si="63"/>
        <v>0</v>
      </c>
      <c r="L309" s="38" t="s">
        <v>23</v>
      </c>
      <c r="M309" s="39">
        <f t="shared" si="64"/>
        <v>0</v>
      </c>
    </row>
    <row r="310" spans="1:16" ht="40.5" customHeight="1" x14ac:dyDescent="0.25">
      <c r="A310" s="34">
        <v>9</v>
      </c>
      <c r="B310" s="35" t="s">
        <v>30</v>
      </c>
      <c r="C310" s="42" t="s">
        <v>36</v>
      </c>
      <c r="D310" s="36" t="s">
        <v>18</v>
      </c>
      <c r="E310" s="37">
        <v>4.0000000000000001E-3</v>
      </c>
      <c r="F310" s="37">
        <f t="shared" si="61"/>
        <v>8.1000000000000016E-2</v>
      </c>
      <c r="G310" s="37">
        <v>0</v>
      </c>
      <c r="H310" s="37">
        <f t="shared" si="62"/>
        <v>0</v>
      </c>
      <c r="I310" s="38" t="s">
        <v>23</v>
      </c>
      <c r="J310" s="43">
        <v>0</v>
      </c>
      <c r="K310" s="41">
        <f t="shared" si="63"/>
        <v>0.05</v>
      </c>
      <c r="L310" s="38" t="s">
        <v>23</v>
      </c>
      <c r="M310" s="59">
        <f>F310-H310-K310+0.009</f>
        <v>4.0000000000000015E-2</v>
      </c>
    </row>
    <row r="311" spans="1:16" ht="27.75" customHeight="1" x14ac:dyDescent="0.25">
      <c r="A311" s="34">
        <v>10</v>
      </c>
      <c r="B311" s="35" t="s">
        <v>30</v>
      </c>
      <c r="C311" s="42" t="s">
        <v>37</v>
      </c>
      <c r="D311" s="36" t="s">
        <v>19</v>
      </c>
      <c r="E311" s="37">
        <v>0.05</v>
      </c>
      <c r="F311" s="37">
        <f t="shared" si="61"/>
        <v>0.55100000000000005</v>
      </c>
      <c r="G311" s="37">
        <v>0</v>
      </c>
      <c r="H311" s="37">
        <f t="shared" si="62"/>
        <v>0</v>
      </c>
      <c r="I311" s="38" t="s">
        <v>23</v>
      </c>
      <c r="J311" s="43">
        <v>0</v>
      </c>
      <c r="K311" s="41">
        <f t="shared" si="63"/>
        <v>0.41000000000000003</v>
      </c>
      <c r="L311" s="38" t="s">
        <v>23</v>
      </c>
      <c r="M311" s="59">
        <f>F311-H311-K311+0.066</f>
        <v>0.20700000000000002</v>
      </c>
    </row>
    <row r="312" spans="1:16" ht="27.75" customHeight="1" thickBot="1" x14ac:dyDescent="0.3">
      <c r="A312" s="50">
        <v>11</v>
      </c>
      <c r="B312" s="51" t="s">
        <v>30</v>
      </c>
      <c r="C312" s="52" t="s">
        <v>39</v>
      </c>
      <c r="D312" s="53" t="s">
        <v>40</v>
      </c>
      <c r="E312" s="54">
        <v>0</v>
      </c>
      <c r="F312" s="54">
        <f t="shared" si="61"/>
        <v>0</v>
      </c>
      <c r="G312" s="54">
        <v>0</v>
      </c>
      <c r="H312" s="54">
        <f t="shared" si="62"/>
        <v>0</v>
      </c>
      <c r="I312" s="55" t="s">
        <v>23</v>
      </c>
      <c r="J312" s="62">
        <v>0</v>
      </c>
      <c r="K312" s="54">
        <f t="shared" si="63"/>
        <v>0</v>
      </c>
      <c r="L312" s="55" t="s">
        <v>23</v>
      </c>
      <c r="M312" s="60">
        <f t="shared" si="64"/>
        <v>0</v>
      </c>
    </row>
    <row r="313" spans="1:16" ht="15.75" thickTop="1" x14ac:dyDescent="0.25"/>
    <row r="319" spans="1:16" ht="15.75" thickBot="1" x14ac:dyDescent="0.3"/>
    <row r="320" spans="1:16" ht="30" customHeight="1" thickBot="1" x14ac:dyDescent="0.3">
      <c r="C320" s="220" t="s">
        <v>176</v>
      </c>
      <c r="D320" s="220"/>
      <c r="E320" s="220"/>
      <c r="F320" s="220"/>
      <c r="G320" s="220"/>
      <c r="H320" s="220"/>
      <c r="I320" s="220"/>
      <c r="J320" s="220"/>
      <c r="K320" s="220"/>
      <c r="L320" s="220"/>
      <c r="P320" s="65"/>
    </row>
    <row r="323" spans="1:13" ht="30" customHeight="1" x14ac:dyDescent="0.25">
      <c r="B323" s="31" t="s">
        <v>0</v>
      </c>
      <c r="C323" s="31"/>
      <c r="D323" s="31"/>
      <c r="E323" s="31"/>
      <c r="F323" s="31"/>
    </row>
    <row r="324" spans="1:13" ht="18" thickBot="1" x14ac:dyDescent="0.3">
      <c r="B324" s="31"/>
      <c r="C324" s="31"/>
      <c r="D324" s="31"/>
      <c r="E324" s="31"/>
      <c r="F324" s="31"/>
    </row>
    <row r="325" spans="1:13" ht="30" customHeight="1" x14ac:dyDescent="0.25">
      <c r="A325" s="221" t="s">
        <v>1</v>
      </c>
      <c r="B325" s="223" t="s">
        <v>2</v>
      </c>
      <c r="C325" s="223" t="s">
        <v>3</v>
      </c>
      <c r="D325" s="225" t="s">
        <v>4</v>
      </c>
      <c r="E325" s="227" t="s">
        <v>8</v>
      </c>
      <c r="F325" s="228"/>
      <c r="G325" s="225" t="s">
        <v>7</v>
      </c>
      <c r="H325" s="225"/>
      <c r="I325" s="225"/>
      <c r="J325" s="225" t="s">
        <v>9</v>
      </c>
      <c r="K325" s="225"/>
      <c r="L325" s="225"/>
      <c r="M325" s="218" t="s">
        <v>10</v>
      </c>
    </row>
    <row r="326" spans="1:13" ht="60" customHeight="1" x14ac:dyDescent="0.25">
      <c r="A326" s="222"/>
      <c r="B326" s="224"/>
      <c r="C326" s="224"/>
      <c r="D326" s="226"/>
      <c r="E326" s="32" t="s">
        <v>199</v>
      </c>
      <c r="F326" s="33" t="s">
        <v>5</v>
      </c>
      <c r="G326" s="32" t="s">
        <v>6</v>
      </c>
      <c r="H326" s="33" t="s">
        <v>5</v>
      </c>
      <c r="I326" s="32" t="s">
        <v>22</v>
      </c>
      <c r="J326" s="32" t="s">
        <v>6</v>
      </c>
      <c r="K326" s="33" t="s">
        <v>5</v>
      </c>
      <c r="L326" s="32" t="s">
        <v>21</v>
      </c>
      <c r="M326" s="219"/>
    </row>
    <row r="327" spans="1:13" ht="27.6" customHeight="1" x14ac:dyDescent="0.25">
      <c r="A327" s="66">
        <v>1</v>
      </c>
      <c r="B327" s="35" t="s">
        <v>30</v>
      </c>
      <c r="C327" s="36" t="s">
        <v>11</v>
      </c>
      <c r="D327" s="36" t="s">
        <v>15</v>
      </c>
      <c r="E327" s="37">
        <v>0</v>
      </c>
      <c r="F327" s="37">
        <f t="shared" ref="F327:F337" si="65">F302+E327</f>
        <v>610</v>
      </c>
      <c r="G327" s="37">
        <v>0</v>
      </c>
      <c r="H327" s="37">
        <f t="shared" ref="H327:H337" si="66">H302+G327</f>
        <v>250</v>
      </c>
      <c r="I327" s="38" t="s">
        <v>23</v>
      </c>
      <c r="J327" s="37">
        <v>0</v>
      </c>
      <c r="K327" s="37">
        <f t="shared" ref="K327:K337" si="67">K302+J327</f>
        <v>0</v>
      </c>
      <c r="L327" s="38" t="s">
        <v>23</v>
      </c>
      <c r="M327" s="67">
        <f>(M302+E327)-G327-K327</f>
        <v>410</v>
      </c>
    </row>
    <row r="328" spans="1:13" ht="27.6" customHeight="1" x14ac:dyDescent="0.25">
      <c r="A328" s="66">
        <v>2</v>
      </c>
      <c r="B328" s="35" t="s">
        <v>30</v>
      </c>
      <c r="C328" s="36" t="s">
        <v>12</v>
      </c>
      <c r="D328" s="36" t="s">
        <v>16</v>
      </c>
      <c r="E328" s="37">
        <v>3.9079999999999999</v>
      </c>
      <c r="F328" s="37">
        <f t="shared" si="65"/>
        <v>43.795999999999999</v>
      </c>
      <c r="G328" s="41">
        <v>3.9079999999999999</v>
      </c>
      <c r="H328" s="41">
        <f t="shared" si="66"/>
        <v>43.795999999999999</v>
      </c>
      <c r="I328" s="36" t="s">
        <v>171</v>
      </c>
      <c r="J328" s="37">
        <v>0</v>
      </c>
      <c r="K328" s="37">
        <f t="shared" si="67"/>
        <v>0</v>
      </c>
      <c r="L328" s="38" t="s">
        <v>23</v>
      </c>
      <c r="M328" s="67">
        <f t="shared" ref="M328:M337" si="68">F328-H328-K328</f>
        <v>0</v>
      </c>
    </row>
    <row r="329" spans="1:13" ht="27.6" customHeight="1" x14ac:dyDescent="0.25">
      <c r="A329" s="66">
        <v>3</v>
      </c>
      <c r="B329" s="42" t="s">
        <v>38</v>
      </c>
      <c r="C329" s="36" t="s">
        <v>13</v>
      </c>
      <c r="D329" s="36" t="s">
        <v>17</v>
      </c>
      <c r="E329" s="37">
        <v>0</v>
      </c>
      <c r="F329" s="37">
        <f t="shared" si="65"/>
        <v>0.09</v>
      </c>
      <c r="G329" s="43">
        <v>0</v>
      </c>
      <c r="H329" s="37">
        <f t="shared" si="66"/>
        <v>0.09</v>
      </c>
      <c r="I329" s="38" t="s">
        <v>23</v>
      </c>
      <c r="J329" s="37">
        <v>0</v>
      </c>
      <c r="K329" s="37">
        <f t="shared" si="67"/>
        <v>0</v>
      </c>
      <c r="L329" s="38" t="s">
        <v>23</v>
      </c>
      <c r="M329" s="67">
        <f t="shared" si="68"/>
        <v>0</v>
      </c>
    </row>
    <row r="330" spans="1:13" ht="27.6" customHeight="1" x14ac:dyDescent="0.25">
      <c r="A330" s="66">
        <v>4</v>
      </c>
      <c r="B330" s="42" t="s">
        <v>38</v>
      </c>
      <c r="C330" s="36" t="s">
        <v>24</v>
      </c>
      <c r="D330" s="36" t="s">
        <v>25</v>
      </c>
      <c r="E330" s="37">
        <v>0</v>
      </c>
      <c r="F330" s="37">
        <f t="shared" si="65"/>
        <v>0</v>
      </c>
      <c r="G330" s="37">
        <v>0</v>
      </c>
      <c r="H330" s="37">
        <f t="shared" si="66"/>
        <v>0</v>
      </c>
      <c r="I330" s="38" t="s">
        <v>23</v>
      </c>
      <c r="J330" s="37">
        <v>0</v>
      </c>
      <c r="K330" s="37">
        <f t="shared" si="67"/>
        <v>0</v>
      </c>
      <c r="L330" s="38" t="s">
        <v>23</v>
      </c>
      <c r="M330" s="67">
        <f t="shared" si="68"/>
        <v>0</v>
      </c>
    </row>
    <row r="331" spans="1:13" ht="27.6" customHeight="1" x14ac:dyDescent="0.25">
      <c r="A331" s="66">
        <v>5</v>
      </c>
      <c r="B331" s="35" t="s">
        <v>31</v>
      </c>
      <c r="C331" s="36" t="s">
        <v>26</v>
      </c>
      <c r="D331" s="36" t="s">
        <v>27</v>
      </c>
      <c r="E331" s="37">
        <v>0</v>
      </c>
      <c r="F331" s="37">
        <f t="shared" si="65"/>
        <v>0</v>
      </c>
      <c r="G331" s="37">
        <v>0</v>
      </c>
      <c r="H331" s="37">
        <f t="shared" si="66"/>
        <v>0</v>
      </c>
      <c r="I331" s="38" t="s">
        <v>23</v>
      </c>
      <c r="J331" s="37">
        <v>0</v>
      </c>
      <c r="K331" s="37">
        <f t="shared" si="67"/>
        <v>0</v>
      </c>
      <c r="L331" s="38" t="s">
        <v>23</v>
      </c>
      <c r="M331" s="67">
        <f t="shared" si="68"/>
        <v>0</v>
      </c>
    </row>
    <row r="332" spans="1:13" ht="27.95" customHeight="1" x14ac:dyDescent="0.25">
      <c r="A332" s="66">
        <v>6</v>
      </c>
      <c r="B332" s="35" t="s">
        <v>31</v>
      </c>
      <c r="C332" s="36" t="s">
        <v>28</v>
      </c>
      <c r="D332" s="45" t="s">
        <v>29</v>
      </c>
      <c r="E332" s="37">
        <v>0</v>
      </c>
      <c r="F332" s="37">
        <f t="shared" si="65"/>
        <v>0.04</v>
      </c>
      <c r="G332" s="37">
        <v>0</v>
      </c>
      <c r="H332" s="37">
        <f t="shared" si="66"/>
        <v>0.04</v>
      </c>
      <c r="I332" s="38" t="s">
        <v>23</v>
      </c>
      <c r="J332" s="37">
        <v>0</v>
      </c>
      <c r="K332" s="37">
        <f t="shared" si="67"/>
        <v>0</v>
      </c>
      <c r="L332" s="38" t="s">
        <v>23</v>
      </c>
      <c r="M332" s="67">
        <f t="shared" si="68"/>
        <v>0</v>
      </c>
    </row>
    <row r="333" spans="1:13" ht="27.6" customHeight="1" x14ac:dyDescent="0.25">
      <c r="A333" s="66">
        <v>7</v>
      </c>
      <c r="B333" s="35" t="s">
        <v>32</v>
      </c>
      <c r="C333" s="36" t="s">
        <v>14</v>
      </c>
      <c r="D333" s="45" t="s">
        <v>20</v>
      </c>
      <c r="E333" s="37">
        <v>2.2000000000000002</v>
      </c>
      <c r="F333" s="37">
        <f t="shared" si="65"/>
        <v>97.04000000000002</v>
      </c>
      <c r="G333" s="37">
        <v>0</v>
      </c>
      <c r="H333" s="37">
        <f t="shared" si="66"/>
        <v>0</v>
      </c>
      <c r="I333" s="38" t="s">
        <v>23</v>
      </c>
      <c r="J333" s="37">
        <v>2.2000000000000002</v>
      </c>
      <c r="K333" s="58">
        <f t="shared" si="67"/>
        <v>97.04000000000002</v>
      </c>
      <c r="L333" s="49" t="s">
        <v>174</v>
      </c>
      <c r="M333" s="67">
        <f t="shared" si="68"/>
        <v>0</v>
      </c>
    </row>
    <row r="334" spans="1:13" ht="27.6" customHeight="1" x14ac:dyDescent="0.25">
      <c r="A334" s="66">
        <v>8</v>
      </c>
      <c r="B334" s="35" t="s">
        <v>35</v>
      </c>
      <c r="C334" s="36" t="s">
        <v>33</v>
      </c>
      <c r="D334" s="45" t="s">
        <v>34</v>
      </c>
      <c r="E334" s="37">
        <v>0</v>
      </c>
      <c r="F334" s="37">
        <f t="shared" si="65"/>
        <v>0</v>
      </c>
      <c r="G334" s="37">
        <v>0</v>
      </c>
      <c r="H334" s="37">
        <f t="shared" si="66"/>
        <v>0</v>
      </c>
      <c r="I334" s="38" t="s">
        <v>23</v>
      </c>
      <c r="J334" s="37">
        <v>0</v>
      </c>
      <c r="K334" s="37">
        <f t="shared" si="67"/>
        <v>0</v>
      </c>
      <c r="L334" s="38" t="s">
        <v>23</v>
      </c>
      <c r="M334" s="67">
        <f t="shared" si="68"/>
        <v>0</v>
      </c>
    </row>
    <row r="335" spans="1:13" ht="37.5" customHeight="1" x14ac:dyDescent="0.25">
      <c r="A335" s="66">
        <v>9</v>
      </c>
      <c r="B335" s="35" t="s">
        <v>30</v>
      </c>
      <c r="C335" s="42" t="s">
        <v>36</v>
      </c>
      <c r="D335" s="36" t="s">
        <v>18</v>
      </c>
      <c r="E335" s="37">
        <v>2E-3</v>
      </c>
      <c r="F335" s="37">
        <f t="shared" si="65"/>
        <v>8.3000000000000018E-2</v>
      </c>
      <c r="G335" s="37">
        <v>0</v>
      </c>
      <c r="H335" s="37">
        <f t="shared" si="66"/>
        <v>0</v>
      </c>
      <c r="I335" s="38" t="s">
        <v>23</v>
      </c>
      <c r="J335" s="41">
        <v>0</v>
      </c>
      <c r="K335" s="41">
        <f t="shared" si="67"/>
        <v>0.05</v>
      </c>
      <c r="L335" s="38" t="s">
        <v>23</v>
      </c>
      <c r="M335" s="68">
        <f>F335-H335-K335+0.009</f>
        <v>4.2000000000000016E-2</v>
      </c>
    </row>
    <row r="336" spans="1:13" ht="28.5" customHeight="1" x14ac:dyDescent="0.25">
      <c r="A336" s="66">
        <v>10</v>
      </c>
      <c r="B336" s="35" t="s">
        <v>30</v>
      </c>
      <c r="C336" s="42" t="s">
        <v>37</v>
      </c>
      <c r="D336" s="36" t="s">
        <v>19</v>
      </c>
      <c r="E336" s="37">
        <v>0.02</v>
      </c>
      <c r="F336" s="37">
        <f t="shared" si="65"/>
        <v>0.57100000000000006</v>
      </c>
      <c r="G336" s="37">
        <v>0</v>
      </c>
      <c r="H336" s="37">
        <f t="shared" si="66"/>
        <v>0</v>
      </c>
      <c r="I336" s="38" t="s">
        <v>23</v>
      </c>
      <c r="J336" s="58">
        <v>0</v>
      </c>
      <c r="K336" s="41">
        <f t="shared" si="67"/>
        <v>0.41000000000000003</v>
      </c>
      <c r="L336" s="38" t="s">
        <v>23</v>
      </c>
      <c r="M336" s="68">
        <f>F336-H336-K336+0.066</f>
        <v>0.22700000000000004</v>
      </c>
    </row>
    <row r="337" spans="1:13" ht="27.75" customHeight="1" thickBot="1" x14ac:dyDescent="0.3">
      <c r="A337" s="69">
        <v>11</v>
      </c>
      <c r="B337" s="70" t="s">
        <v>30</v>
      </c>
      <c r="C337" s="71" t="s">
        <v>39</v>
      </c>
      <c r="D337" s="72" t="s">
        <v>40</v>
      </c>
      <c r="E337" s="73">
        <v>0</v>
      </c>
      <c r="F337" s="73">
        <f t="shared" si="65"/>
        <v>0</v>
      </c>
      <c r="G337" s="73">
        <v>0</v>
      </c>
      <c r="H337" s="73">
        <f t="shared" si="66"/>
        <v>0</v>
      </c>
      <c r="I337" s="74" t="s">
        <v>23</v>
      </c>
      <c r="J337" s="75">
        <v>0</v>
      </c>
      <c r="K337" s="73">
        <f t="shared" si="67"/>
        <v>0</v>
      </c>
      <c r="L337" s="76" t="s">
        <v>23</v>
      </c>
      <c r="M337" s="77">
        <f t="shared" si="68"/>
        <v>0</v>
      </c>
    </row>
  </sheetData>
  <mergeCells count="108">
    <mergeCell ref="C265:L265"/>
    <mergeCell ref="A270:A271"/>
    <mergeCell ref="B270:B271"/>
    <mergeCell ref="C270:C271"/>
    <mergeCell ref="D270:D271"/>
    <mergeCell ref="E270:F270"/>
    <mergeCell ref="G270:I270"/>
    <mergeCell ref="J270:L270"/>
    <mergeCell ref="M270:M271"/>
    <mergeCell ref="C235:L235"/>
    <mergeCell ref="A240:A241"/>
    <mergeCell ref="B240:B241"/>
    <mergeCell ref="C240:C241"/>
    <mergeCell ref="D240:D241"/>
    <mergeCell ref="E240:F240"/>
    <mergeCell ref="G240:I240"/>
    <mergeCell ref="J240:L240"/>
    <mergeCell ref="M240:M241"/>
    <mergeCell ref="M210:M211"/>
    <mergeCell ref="C205:L205"/>
    <mergeCell ref="A210:A211"/>
    <mergeCell ref="B210:B211"/>
    <mergeCell ref="C210:C211"/>
    <mergeCell ref="D210:D211"/>
    <mergeCell ref="E210:F210"/>
    <mergeCell ref="G210:I210"/>
    <mergeCell ref="J210:L210"/>
    <mergeCell ref="C3:L3"/>
    <mergeCell ref="M64:M65"/>
    <mergeCell ref="M8:M9"/>
    <mergeCell ref="C59:L59"/>
    <mergeCell ref="G64:I64"/>
    <mergeCell ref="J64:L64"/>
    <mergeCell ref="M154:M155"/>
    <mergeCell ref="C149:L149"/>
    <mergeCell ref="A154:A155"/>
    <mergeCell ref="B154:B155"/>
    <mergeCell ref="C154:C155"/>
    <mergeCell ref="D154:D155"/>
    <mergeCell ref="E154:F154"/>
    <mergeCell ref="G154:I154"/>
    <mergeCell ref="J154:L154"/>
    <mergeCell ref="A64:A65"/>
    <mergeCell ref="B64:B65"/>
    <mergeCell ref="C64:C65"/>
    <mergeCell ref="D64:D65"/>
    <mergeCell ref="E64:F64"/>
    <mergeCell ref="A38:A39"/>
    <mergeCell ref="B38:B39"/>
    <mergeCell ref="M38:M39"/>
    <mergeCell ref="G8:I8"/>
    <mergeCell ref="J8:L8"/>
    <mergeCell ref="A8:A9"/>
    <mergeCell ref="B8:B9"/>
    <mergeCell ref="C8:C9"/>
    <mergeCell ref="D8:D9"/>
    <mergeCell ref="E8:F8"/>
    <mergeCell ref="C38:C39"/>
    <mergeCell ref="C33:L33"/>
    <mergeCell ref="D38:D39"/>
    <mergeCell ref="E38:F38"/>
    <mergeCell ref="G38:I38"/>
    <mergeCell ref="J38:L38"/>
    <mergeCell ref="M94:M95"/>
    <mergeCell ref="C89:L89"/>
    <mergeCell ref="A94:A95"/>
    <mergeCell ref="B94:B95"/>
    <mergeCell ref="C94:C95"/>
    <mergeCell ref="D94:D95"/>
    <mergeCell ref="E94:F94"/>
    <mergeCell ref="G94:I94"/>
    <mergeCell ref="J94:L94"/>
    <mergeCell ref="M124:M125"/>
    <mergeCell ref="C119:L119"/>
    <mergeCell ref="A124:A125"/>
    <mergeCell ref="B124:B125"/>
    <mergeCell ref="C124:C125"/>
    <mergeCell ref="D124:D125"/>
    <mergeCell ref="E124:F124"/>
    <mergeCell ref="G124:I124"/>
    <mergeCell ref="J124:L124"/>
    <mergeCell ref="M184:M185"/>
    <mergeCell ref="C179:L179"/>
    <mergeCell ref="A184:A185"/>
    <mergeCell ref="B184:B185"/>
    <mergeCell ref="C184:C185"/>
    <mergeCell ref="D184:D185"/>
    <mergeCell ref="E184:F184"/>
    <mergeCell ref="G184:I184"/>
    <mergeCell ref="J184:L184"/>
    <mergeCell ref="M300:M301"/>
    <mergeCell ref="C295:L295"/>
    <mergeCell ref="A300:A301"/>
    <mergeCell ref="B300:B301"/>
    <mergeCell ref="C300:C301"/>
    <mergeCell ref="D300:D301"/>
    <mergeCell ref="E300:F300"/>
    <mergeCell ref="G300:I300"/>
    <mergeCell ref="J300:L300"/>
    <mergeCell ref="M325:M326"/>
    <mergeCell ref="C320:L320"/>
    <mergeCell ref="A325:A326"/>
    <mergeCell ref="B325:B326"/>
    <mergeCell ref="C325:C326"/>
    <mergeCell ref="D325:D326"/>
    <mergeCell ref="E325:F325"/>
    <mergeCell ref="G325:I325"/>
    <mergeCell ref="J325:L325"/>
  </mergeCells>
  <pageMargins left="0.16" right="0.16" top="0.17" bottom="1.32" header="0.17" footer="0.16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2019 - ram</vt:lpstr>
      <vt:lpstr>2019 deseuri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2020-03-17T12:03:16Z</dcterms:modified>
</cp:coreProperties>
</file>