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64CB3FEF-C9B0-45BD-AEAB-EA2371CEBBDA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2019 - RAM" sheetId="5" r:id="rId1"/>
    <sheet name="an 2019gestiune" sheetId="4" r:id="rId2"/>
  </sheets>
  <definedNames>
    <definedName name="_xlnm.Print_Area" localSheetId="0">'2019 - RAM'!$A$1:$N$143</definedName>
    <definedName name="_xlnm.Print_Area" localSheetId="1">'an 2019gestiune'!$A$1:$M$313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12" i="4" l="1"/>
  <c r="M285" i="4"/>
  <c r="M260" i="4"/>
  <c r="M233" i="4"/>
  <c r="M207" i="4"/>
  <c r="M180" i="4"/>
  <c r="M153" i="4"/>
  <c r="M126" i="4"/>
  <c r="M101" i="4"/>
  <c r="M73" i="4"/>
  <c r="M45" i="4"/>
  <c r="M20" i="4"/>
  <c r="M311" i="4"/>
  <c r="M232" i="4"/>
  <c r="M206" i="4"/>
  <c r="M179" i="4"/>
  <c r="M152" i="4"/>
  <c r="M125" i="4"/>
  <c r="M100" i="4"/>
  <c r="M72" i="4"/>
  <c r="M44" i="4"/>
  <c r="M19" i="4"/>
  <c r="M283" i="4"/>
  <c r="M258" i="4"/>
  <c r="M231" i="4"/>
  <c r="M205" i="4"/>
  <c r="M151" i="4"/>
  <c r="M124" i="4"/>
  <c r="M99" i="4"/>
  <c r="M71" i="4"/>
  <c r="M18" i="4"/>
  <c r="F68" i="4"/>
  <c r="H68" i="4"/>
  <c r="K68" i="4"/>
  <c r="F69" i="4"/>
  <c r="H69" i="4"/>
  <c r="K69" i="4"/>
  <c r="M35" i="4"/>
  <c r="M10" i="4"/>
  <c r="F21" i="4" l="1"/>
  <c r="F46" i="4" s="1"/>
  <c r="F74" i="4" s="1"/>
  <c r="F102" i="4" s="1"/>
  <c r="F127" i="4" s="1"/>
  <c r="F154" i="4" s="1"/>
  <c r="F181" i="4" s="1"/>
  <c r="H21" i="4"/>
  <c r="H46" i="4" s="1"/>
  <c r="H74" i="4" s="1"/>
  <c r="H102" i="4" s="1"/>
  <c r="H127" i="4" s="1"/>
  <c r="H154" i="4" s="1"/>
  <c r="H181" i="4" s="1"/>
  <c r="H208" i="4" s="1"/>
  <c r="H234" i="4" s="1"/>
  <c r="H261" i="4" s="1"/>
  <c r="H286" i="4" s="1"/>
  <c r="H313" i="4" s="1"/>
  <c r="K21" i="4"/>
  <c r="K46" i="4" s="1"/>
  <c r="K74" i="4" s="1"/>
  <c r="K102" i="4" s="1"/>
  <c r="K127" i="4" s="1"/>
  <c r="K154" i="4" s="1"/>
  <c r="K181" i="4" s="1"/>
  <c r="K208" i="4" s="1"/>
  <c r="F208" i="4" l="1"/>
  <c r="F234" i="4" s="1"/>
  <c r="F261" i="4" s="1"/>
  <c r="F286" i="4" s="1"/>
  <c r="F313" i="4" s="1"/>
  <c r="M181" i="4"/>
  <c r="M208" i="4"/>
  <c r="K234" i="4"/>
  <c r="M154" i="4"/>
  <c r="M127" i="4"/>
  <c r="M102" i="4"/>
  <c r="M74" i="4"/>
  <c r="M46" i="4"/>
  <c r="M21" i="4"/>
  <c r="M234" i="4" l="1"/>
  <c r="K261" i="4"/>
  <c r="K286" i="4" l="1"/>
  <c r="M261" i="4"/>
  <c r="K313" i="4" l="1"/>
  <c r="M313" i="4" s="1"/>
  <c r="M286" i="4"/>
  <c r="G19" i="5" l="1"/>
  <c r="H18" i="4" l="1"/>
  <c r="H41" i="4" l="1"/>
  <c r="H42" i="4"/>
  <c r="K19" i="4"/>
  <c r="K44" i="4" s="1"/>
  <c r="K72" i="4" s="1"/>
  <c r="K100" i="4" s="1"/>
  <c r="K125" i="4" s="1"/>
  <c r="H19" i="4"/>
  <c r="H44" i="4" s="1"/>
  <c r="H72" i="4" s="1"/>
  <c r="H100" i="4" s="1"/>
  <c r="H125" i="4" s="1"/>
  <c r="H152" i="4" s="1"/>
  <c r="H179" i="4" s="1"/>
  <c r="H206" i="4" s="1"/>
  <c r="H232" i="4" s="1"/>
  <c r="H259" i="4" s="1"/>
  <c r="H284" i="4" s="1"/>
  <c r="H311" i="4" s="1"/>
  <c r="F19" i="4"/>
  <c r="K152" i="4" l="1"/>
  <c r="K179" i="4" s="1"/>
  <c r="K206" i="4" s="1"/>
  <c r="K232" i="4" s="1"/>
  <c r="K259" i="4" s="1"/>
  <c r="K284" i="4" s="1"/>
  <c r="K311" i="4" s="1"/>
  <c r="F44" i="4"/>
  <c r="J16" i="4"/>
  <c r="F72" i="4" l="1"/>
  <c r="H40" i="4"/>
  <c r="H96" i="4" s="1"/>
  <c r="H121" i="4" s="1"/>
  <c r="H148" i="4" s="1"/>
  <c r="H175" i="4" s="1"/>
  <c r="H202" i="4" s="1"/>
  <c r="H228" i="4" s="1"/>
  <c r="H255" i="4" s="1"/>
  <c r="H280" i="4" s="1"/>
  <c r="H307" i="4" s="1"/>
  <c r="H97" i="4"/>
  <c r="H122" i="4" s="1"/>
  <c r="H149" i="4" s="1"/>
  <c r="H176" i="4" s="1"/>
  <c r="H203" i="4" s="1"/>
  <c r="H229" i="4" s="1"/>
  <c r="H256" i="4" s="1"/>
  <c r="H281" i="4" s="1"/>
  <c r="H308" i="4" s="1"/>
  <c r="H70" i="4"/>
  <c r="H98" i="4" s="1"/>
  <c r="H123" i="4" s="1"/>
  <c r="H150" i="4" s="1"/>
  <c r="H177" i="4" s="1"/>
  <c r="H230" i="4" s="1"/>
  <c r="H257" i="4" s="1"/>
  <c r="H282" i="4" s="1"/>
  <c r="H309" i="4" s="1"/>
  <c r="K17" i="4"/>
  <c r="F17" i="4"/>
  <c r="M17" i="4" l="1"/>
  <c r="F100" i="4"/>
  <c r="K70" i="4"/>
  <c r="K98" i="4" s="1"/>
  <c r="K123" i="4" s="1"/>
  <c r="K150" i="4" s="1"/>
  <c r="K177" i="4" s="1"/>
  <c r="K204" i="4" s="1"/>
  <c r="F42" i="4"/>
  <c r="F14" i="4"/>
  <c r="F39" i="4" s="1"/>
  <c r="F15" i="4"/>
  <c r="F40" i="4" s="1"/>
  <c r="F16" i="4"/>
  <c r="F18" i="4"/>
  <c r="K16" i="4"/>
  <c r="K230" i="4" l="1"/>
  <c r="K257" i="4" s="1"/>
  <c r="K282" i="4" s="1"/>
  <c r="K309" i="4" s="1"/>
  <c r="M204" i="4"/>
  <c r="F41" i="4"/>
  <c r="M16" i="4"/>
  <c r="F43" i="4"/>
  <c r="F70" i="4"/>
  <c r="M70" i="4" s="1"/>
  <c r="M42" i="4"/>
  <c r="F125" i="4"/>
  <c r="F67" i="4"/>
  <c r="K41" i="4"/>
  <c r="K97" i="4" s="1"/>
  <c r="K122" i="4" s="1"/>
  <c r="K149" i="4" s="1"/>
  <c r="K176" i="4" s="1"/>
  <c r="K203" i="4" s="1"/>
  <c r="K229" i="4" s="1"/>
  <c r="K256" i="4" s="1"/>
  <c r="K281" i="4" s="1"/>
  <c r="K308" i="4" s="1"/>
  <c r="K15" i="4"/>
  <c r="K40" i="4" s="1"/>
  <c r="K96" i="4" s="1"/>
  <c r="K121" i="4" s="1"/>
  <c r="K148" i="4" s="1"/>
  <c r="K175" i="4" s="1"/>
  <c r="K202" i="4" s="1"/>
  <c r="K228" i="4" s="1"/>
  <c r="K255" i="4" s="1"/>
  <c r="K280" i="4" s="1"/>
  <c r="K307" i="4" s="1"/>
  <c r="K14" i="4"/>
  <c r="K39" i="4" s="1"/>
  <c r="K67" i="4" s="1"/>
  <c r="K95" i="4" s="1"/>
  <c r="H14" i="4"/>
  <c r="H39" i="4" s="1"/>
  <c r="H67" i="4" s="1"/>
  <c r="H95" i="4" s="1"/>
  <c r="H120" i="4" s="1"/>
  <c r="H147" i="4" s="1"/>
  <c r="H174" i="4" s="1"/>
  <c r="H201" i="4" s="1"/>
  <c r="H227" i="4" s="1"/>
  <c r="H254" i="4" s="1"/>
  <c r="H279" i="4" s="1"/>
  <c r="H306" i="4" s="1"/>
  <c r="K13" i="4"/>
  <c r="K38" i="4" s="1"/>
  <c r="K66" i="4" s="1"/>
  <c r="K94" i="4" s="1"/>
  <c r="K119" i="4" s="1"/>
  <c r="H13" i="4"/>
  <c r="H38" i="4" s="1"/>
  <c r="H66" i="4" s="1"/>
  <c r="H94" i="4" s="1"/>
  <c r="H119" i="4" s="1"/>
  <c r="H146" i="4" s="1"/>
  <c r="H173" i="4" s="1"/>
  <c r="H200" i="4" s="1"/>
  <c r="H226" i="4" s="1"/>
  <c r="H253" i="4" s="1"/>
  <c r="H278" i="4" s="1"/>
  <c r="H305" i="4" s="1"/>
  <c r="F13" i="4"/>
  <c r="F98" i="4" l="1"/>
  <c r="M98" i="4" s="1"/>
  <c r="K146" i="4"/>
  <c r="K173" i="4" s="1"/>
  <c r="K200" i="4" s="1"/>
  <c r="K226" i="4" s="1"/>
  <c r="K253" i="4" s="1"/>
  <c r="K278" i="4" s="1"/>
  <c r="K305" i="4" s="1"/>
  <c r="K120" i="4"/>
  <c r="K147" i="4" s="1"/>
  <c r="K174" i="4" s="1"/>
  <c r="K201" i="4" s="1"/>
  <c r="K227" i="4" s="1"/>
  <c r="K254" i="4" s="1"/>
  <c r="K279" i="4" s="1"/>
  <c r="K306" i="4" s="1"/>
  <c r="F71" i="4"/>
  <c r="M13" i="4"/>
  <c r="M41" i="4"/>
  <c r="F152" i="4"/>
  <c r="M67" i="4"/>
  <c r="F95" i="4"/>
  <c r="M68" i="4"/>
  <c r="F96" i="4"/>
  <c r="M69" i="4"/>
  <c r="F97" i="4"/>
  <c r="M14" i="4"/>
  <c r="M15" i="4"/>
  <c r="M40" i="4"/>
  <c r="M39" i="4"/>
  <c r="F38" i="4"/>
  <c r="F66" i="4" s="1"/>
  <c r="F123" i="4" l="1"/>
  <c r="M123" i="4" s="1"/>
  <c r="F179" i="4"/>
  <c r="F99" i="4"/>
  <c r="F150" i="4"/>
  <c r="M150" i="4" s="1"/>
  <c r="M97" i="4"/>
  <c r="F122" i="4"/>
  <c r="M96" i="4"/>
  <c r="F121" i="4"/>
  <c r="M95" i="4"/>
  <c r="F120" i="4"/>
  <c r="M120" i="4" s="1"/>
  <c r="M66" i="4"/>
  <c r="F94" i="4"/>
  <c r="M38" i="4"/>
  <c r="K12" i="4"/>
  <c r="K37" i="4" s="1"/>
  <c r="K65" i="4" s="1"/>
  <c r="K93" i="4" s="1"/>
  <c r="K118" i="4" s="1"/>
  <c r="K145" i="4" s="1"/>
  <c r="K172" i="4" s="1"/>
  <c r="K199" i="4" s="1"/>
  <c r="K225" i="4" s="1"/>
  <c r="K252" i="4" s="1"/>
  <c r="K277" i="4" s="1"/>
  <c r="K304" i="4" s="1"/>
  <c r="K18" i="4"/>
  <c r="K20" i="4"/>
  <c r="K11" i="4"/>
  <c r="K36" i="4" s="1"/>
  <c r="K64" i="4" s="1"/>
  <c r="K92" i="4" s="1"/>
  <c r="K117" i="4" s="1"/>
  <c r="K144" i="4" s="1"/>
  <c r="K171" i="4" s="1"/>
  <c r="K198" i="4" s="1"/>
  <c r="K224" i="4" s="1"/>
  <c r="K251" i="4" s="1"/>
  <c r="K276" i="4" s="1"/>
  <c r="K303" i="4" s="1"/>
  <c r="K10" i="4"/>
  <c r="K35" i="4" s="1"/>
  <c r="K63" i="4" s="1"/>
  <c r="H12" i="4"/>
  <c r="H20" i="4"/>
  <c r="H45" i="4" s="1"/>
  <c r="H73" i="4" s="1"/>
  <c r="H101" i="4" s="1"/>
  <c r="H126" i="4" s="1"/>
  <c r="H153" i="4" s="1"/>
  <c r="H180" i="4" s="1"/>
  <c r="H207" i="4" s="1"/>
  <c r="H233" i="4" s="1"/>
  <c r="H260" i="4" s="1"/>
  <c r="H285" i="4" s="1"/>
  <c r="H312" i="4" s="1"/>
  <c r="H11" i="4"/>
  <c r="H10" i="4"/>
  <c r="F12" i="4"/>
  <c r="F20" i="4"/>
  <c r="F45" i="4" s="1"/>
  <c r="F73" i="4" s="1"/>
  <c r="F101" i="4" s="1"/>
  <c r="F126" i="4" s="1"/>
  <c r="F11" i="4"/>
  <c r="F36" i="4" s="1"/>
  <c r="F64" i="4" s="1"/>
  <c r="F10" i="4"/>
  <c r="F124" i="4" l="1"/>
  <c r="F153" i="4"/>
  <c r="F206" i="4"/>
  <c r="F177" i="4"/>
  <c r="M177" i="4" s="1"/>
  <c r="F147" i="4"/>
  <c r="M121" i="4"/>
  <c r="F148" i="4"/>
  <c r="M122" i="4"/>
  <c r="F149" i="4"/>
  <c r="M94" i="4"/>
  <c r="F119" i="4"/>
  <c r="H43" i="4"/>
  <c r="K45" i="4"/>
  <c r="K43" i="4"/>
  <c r="M43" i="4" s="1"/>
  <c r="F92" i="4"/>
  <c r="F117" i="4" s="1"/>
  <c r="K91" i="4"/>
  <c r="F37" i="4"/>
  <c r="F65" i="4" s="1"/>
  <c r="M12" i="4"/>
  <c r="H36" i="4"/>
  <c r="H64" i="4" s="1"/>
  <c r="H35" i="4"/>
  <c r="H63" i="4" s="1"/>
  <c r="H91" i="4" s="1"/>
  <c r="H116" i="4" s="1"/>
  <c r="H143" i="4" s="1"/>
  <c r="H170" i="4" s="1"/>
  <c r="H197" i="4" s="1"/>
  <c r="H223" i="4" s="1"/>
  <c r="H250" i="4" s="1"/>
  <c r="H275" i="4" s="1"/>
  <c r="H302" i="4" s="1"/>
  <c r="F35" i="4"/>
  <c r="F63" i="4" s="1"/>
  <c r="H37" i="4"/>
  <c r="H65" i="4" s="1"/>
  <c r="H93" i="4" s="1"/>
  <c r="H118" i="4" s="1"/>
  <c r="H145" i="4" s="1"/>
  <c r="H172" i="4" s="1"/>
  <c r="H199" i="4" s="1"/>
  <c r="H225" i="4" s="1"/>
  <c r="H252" i="4" s="1"/>
  <c r="H277" i="4" s="1"/>
  <c r="H304" i="4" s="1"/>
  <c r="M11" i="4"/>
  <c r="F91" i="4" l="1"/>
  <c r="M91" i="4" s="1"/>
  <c r="M63" i="4"/>
  <c r="F144" i="4"/>
  <c r="F171" i="4" s="1"/>
  <c r="F198" i="4" s="1"/>
  <c r="F224" i="4" s="1"/>
  <c r="F251" i="4" s="1"/>
  <c r="F276" i="4" s="1"/>
  <c r="F303" i="4" s="1"/>
  <c r="F180" i="4"/>
  <c r="F151" i="4"/>
  <c r="F116" i="4"/>
  <c r="F143" i="4" s="1"/>
  <c r="F170" i="4" s="1"/>
  <c r="F197" i="4" s="1"/>
  <c r="M197" i="4" s="1"/>
  <c r="H71" i="4"/>
  <c r="H92" i="4"/>
  <c r="H117" i="4" s="1"/>
  <c r="M117" i="4" s="1"/>
  <c r="F232" i="4"/>
  <c r="M149" i="4"/>
  <c r="F176" i="4"/>
  <c r="M148" i="4"/>
  <c r="F175" i="4"/>
  <c r="M147" i="4"/>
  <c r="F174" i="4"/>
  <c r="M119" i="4"/>
  <c r="F146" i="4"/>
  <c r="M146" i="4" s="1"/>
  <c r="K116" i="4"/>
  <c r="K71" i="4"/>
  <c r="K99" i="4" s="1"/>
  <c r="K73" i="4"/>
  <c r="M65" i="4"/>
  <c r="F93" i="4"/>
  <c r="M64" i="4"/>
  <c r="M37" i="4"/>
  <c r="M36" i="4"/>
  <c r="H99" i="4" l="1"/>
  <c r="F223" i="4"/>
  <c r="F250" i="4" s="1"/>
  <c r="F275" i="4" s="1"/>
  <c r="F302" i="4" s="1"/>
  <c r="F178" i="4"/>
  <c r="M178" i="4" s="1"/>
  <c r="F207" i="4"/>
  <c r="M92" i="4"/>
  <c r="H144" i="4"/>
  <c r="H171" i="4" s="1"/>
  <c r="H198" i="4" s="1"/>
  <c r="H224" i="4" s="1"/>
  <c r="M224" i="4" s="1"/>
  <c r="F259" i="4"/>
  <c r="M259" i="4" s="1"/>
  <c r="F230" i="4"/>
  <c r="M230" i="4" s="1"/>
  <c r="M174" i="4"/>
  <c r="F201" i="4"/>
  <c r="M175" i="4"/>
  <c r="F202" i="4"/>
  <c r="M176" i="4"/>
  <c r="F203" i="4"/>
  <c r="F173" i="4"/>
  <c r="M116" i="4"/>
  <c r="K143" i="4"/>
  <c r="M93" i="4"/>
  <c r="F118" i="4"/>
  <c r="K124" i="4"/>
  <c r="K101" i="4"/>
  <c r="F233" i="4" l="1"/>
  <c r="F205" i="4"/>
  <c r="H124" i="4"/>
  <c r="M171" i="4"/>
  <c r="M144" i="4"/>
  <c r="M198" i="4"/>
  <c r="H251" i="4"/>
  <c r="M251" i="4" s="1"/>
  <c r="F284" i="4"/>
  <c r="M284" i="4" s="1"/>
  <c r="F257" i="4"/>
  <c r="M257" i="4" s="1"/>
  <c r="M203" i="4"/>
  <c r="F229" i="4"/>
  <c r="M202" i="4"/>
  <c r="F228" i="4"/>
  <c r="M201" i="4"/>
  <c r="F227" i="4"/>
  <c r="M173" i="4"/>
  <c r="F200" i="4"/>
  <c r="M143" i="4"/>
  <c r="K170" i="4"/>
  <c r="K197" i="4" s="1"/>
  <c r="K151" i="4"/>
  <c r="M118" i="4"/>
  <c r="F145" i="4"/>
  <c r="K126" i="4"/>
  <c r="H151" i="4" l="1"/>
  <c r="F231" i="4"/>
  <c r="F260" i="4"/>
  <c r="H276" i="4"/>
  <c r="M276" i="4" s="1"/>
  <c r="F311" i="4"/>
  <c r="F282" i="4"/>
  <c r="M282" i="4" s="1"/>
  <c r="M227" i="4"/>
  <c r="F254" i="4"/>
  <c r="M228" i="4"/>
  <c r="F255" i="4"/>
  <c r="M229" i="4"/>
  <c r="F256" i="4"/>
  <c r="M200" i="4"/>
  <c r="F226" i="4"/>
  <c r="M170" i="4"/>
  <c r="M145" i="4"/>
  <c r="F172" i="4"/>
  <c r="K178" i="4"/>
  <c r="K153" i="4"/>
  <c r="F285" i="4" l="1"/>
  <c r="F258" i="4"/>
  <c r="H178" i="4"/>
  <c r="H303" i="4"/>
  <c r="M303" i="4" s="1"/>
  <c r="F309" i="4"/>
  <c r="M309" i="4" s="1"/>
  <c r="M256" i="4"/>
  <c r="F281" i="4"/>
  <c r="M281" i="4" s="1"/>
  <c r="M255" i="4"/>
  <c r="F280" i="4"/>
  <c r="M254" i="4"/>
  <c r="F279" i="4"/>
  <c r="M226" i="4"/>
  <c r="F253" i="4"/>
  <c r="K223" i="4"/>
  <c r="K250" i="4" s="1"/>
  <c r="K275" i="4" s="1"/>
  <c r="K302" i="4" s="1"/>
  <c r="K205" i="4"/>
  <c r="M172" i="4"/>
  <c r="F199" i="4"/>
  <c r="K180" i="4"/>
  <c r="H205" i="4" l="1"/>
  <c r="F283" i="4"/>
  <c r="F312" i="4"/>
  <c r="M279" i="4"/>
  <c r="F306" i="4"/>
  <c r="M306" i="4" s="1"/>
  <c r="M280" i="4"/>
  <c r="F307" i="4"/>
  <c r="M307" i="4" s="1"/>
  <c r="F308" i="4"/>
  <c r="M308" i="4" s="1"/>
  <c r="M253" i="4"/>
  <c r="F278" i="4"/>
  <c r="M223" i="4"/>
  <c r="M250" i="4" s="1"/>
  <c r="M275" i="4" s="1"/>
  <c r="M302" i="4" s="1"/>
  <c r="M199" i="4"/>
  <c r="F225" i="4"/>
  <c r="K231" i="4"/>
  <c r="K207" i="4"/>
  <c r="F310" i="4" l="1"/>
  <c r="M310" i="4" s="1"/>
  <c r="H231" i="4"/>
  <c r="M278" i="4"/>
  <c r="F305" i="4"/>
  <c r="M305" i="4" s="1"/>
  <c r="K258" i="4"/>
  <c r="M225" i="4"/>
  <c r="F252" i="4"/>
  <c r="K233" i="4"/>
  <c r="H258" i="4" l="1"/>
  <c r="M252" i="4"/>
  <c r="F277" i="4"/>
  <c r="K283" i="4"/>
  <c r="K260" i="4"/>
  <c r="H283" i="4" l="1"/>
  <c r="K310" i="4"/>
  <c r="M277" i="4"/>
  <c r="F304" i="4"/>
  <c r="M304" i="4" s="1"/>
  <c r="K285" i="4"/>
  <c r="H310" i="4" l="1"/>
  <c r="K312" i="4"/>
</calcChain>
</file>

<file path=xl/sharedStrings.xml><?xml version="1.0" encoding="utf-8"?>
<sst xmlns="http://schemas.openxmlformats.org/spreadsheetml/2006/main" count="1199" uniqueCount="227">
  <si>
    <t>Gestionarea deşeurilor</t>
  </si>
  <si>
    <t>Nr. crt.</t>
  </si>
  <si>
    <t>Sursa</t>
  </si>
  <si>
    <t>Denumire deşeu</t>
  </si>
  <si>
    <t>Cod deşeu conform H.G. 856/2002</t>
  </si>
  <si>
    <t>cumulat</t>
  </si>
  <si>
    <t xml:space="preserve">Luna </t>
  </si>
  <si>
    <t>Valorificare (t)</t>
  </si>
  <si>
    <t>Generat (t)</t>
  </si>
  <si>
    <t>Eliminare (t)</t>
  </si>
  <si>
    <t xml:space="preserve">Stoc 
luna
</t>
  </si>
  <si>
    <t>Dejectii animaliere</t>
  </si>
  <si>
    <t xml:space="preserve">Deseuri de tesuturi animale </t>
  </si>
  <si>
    <t>Deseuri de ambalaje hartie-carton</t>
  </si>
  <si>
    <t>Deseuri menajere</t>
  </si>
  <si>
    <t>02.01.06</t>
  </si>
  <si>
    <t>02.01.02</t>
  </si>
  <si>
    <t>15.01.01</t>
  </si>
  <si>
    <t>18.02.02*</t>
  </si>
  <si>
    <t>15.01.10*</t>
  </si>
  <si>
    <t>20.03.01</t>
  </si>
  <si>
    <r>
      <t xml:space="preserve">Luna </t>
    </r>
    <r>
      <rPr>
        <b/>
        <u/>
        <sz val="11"/>
        <color theme="1"/>
        <rFont val="Arial Narrow"/>
        <family val="2"/>
      </rPr>
      <t>ianuarie</t>
    </r>
  </si>
  <si>
    <r>
      <t xml:space="preserve">Luna </t>
    </r>
    <r>
      <rPr>
        <b/>
        <u/>
        <sz val="11"/>
        <color theme="1"/>
        <rFont val="Arial Narrow"/>
        <family val="2"/>
      </rPr>
      <t>februarie</t>
    </r>
  </si>
  <si>
    <t>Agent economic eliminator</t>
  </si>
  <si>
    <t>Agent economic valorificator</t>
  </si>
  <si>
    <t>—</t>
  </si>
  <si>
    <t>SC MSD COM SRL</t>
  </si>
  <si>
    <t>Deseuri de ambalaje mase plastice</t>
  </si>
  <si>
    <t>15.01.02</t>
  </si>
  <si>
    <t>Deseuri metalice</t>
  </si>
  <si>
    <t>02.01.10</t>
  </si>
  <si>
    <t>Deseuri uleioase</t>
  </si>
  <si>
    <t>13.02.05* 13.03.07*</t>
  </si>
  <si>
    <t>Activitate crestere pasari</t>
  </si>
  <si>
    <t>Activitate mentenanta</t>
  </si>
  <si>
    <t>Activitate personal</t>
  </si>
  <si>
    <t>Namol statie de epurare</t>
  </si>
  <si>
    <t>19.08.12</t>
  </si>
  <si>
    <t>Statie epurare</t>
  </si>
  <si>
    <t>Deseuri a caror colectare si eliminare fac obiectul unor masuri speciale pentru prevenirea infectiilor</t>
  </si>
  <si>
    <t>Ambalaje care contin reziduuri sau sunt contaminate cu substante periculoase</t>
  </si>
  <si>
    <t>Gestionare materii prime si auxiliare</t>
  </si>
  <si>
    <t>Tuburi fluorescente si alte deseuri cu continut de mercur</t>
  </si>
  <si>
    <t>20.01.21*</t>
  </si>
  <si>
    <t>Identificarea dispozitivului</t>
  </si>
  <si>
    <t>Numele instalaţiei</t>
  </si>
  <si>
    <t>Adresa instalaţiei</t>
  </si>
  <si>
    <t>Cod poştal /Cod ţară</t>
  </si>
  <si>
    <t>Codul CAEN (4 cifre sub forma xxxx)</t>
  </si>
  <si>
    <r>
      <t>0</t>
    </r>
    <r>
      <rPr>
        <b/>
        <sz val="8"/>
        <color theme="0"/>
        <rFont val="Arial Narrow"/>
        <family val="2"/>
      </rPr>
      <t>'</t>
    </r>
    <r>
      <rPr>
        <b/>
        <sz val="12"/>
        <color theme="1"/>
        <rFont val="Arial Narrow"/>
        <family val="2"/>
      </rPr>
      <t>147</t>
    </r>
  </si>
  <si>
    <t>Activitatea principală</t>
  </si>
  <si>
    <t xml:space="preserve">Cresterea pasarilor </t>
  </si>
  <si>
    <t>Volumul producţiei</t>
  </si>
  <si>
    <t>Autoritatea de reglementare</t>
  </si>
  <si>
    <t>A.P.M. Buzau</t>
  </si>
  <si>
    <t>Numărul instalaţiilor</t>
  </si>
  <si>
    <t>Numărul orelor de funcţionare pe an</t>
  </si>
  <si>
    <t>Numărul angajaţilor</t>
  </si>
  <si>
    <t>Numărul autorizaţiei de mediu</t>
  </si>
  <si>
    <t>Persoana de contact</t>
  </si>
  <si>
    <t>Bostina Adina </t>
  </si>
  <si>
    <t>Telefon nr.</t>
  </si>
  <si>
    <t xml:space="preserve">0238/710414 </t>
  </si>
  <si>
    <t>Fax nr.</t>
  </si>
  <si>
    <t xml:space="preserve">0238/710516 </t>
  </si>
  <si>
    <t>Adresa E-mail </t>
  </si>
  <si>
    <t>secretariat@avicolabuzau.ro</t>
  </si>
  <si>
    <t>Nord                              45°01'31,9”; 45°01'27,6”; 45°01'31,2”; 45°01'42,5”; 45°01'40</t>
  </si>
  <si>
    <t>Est                                                           26°34'50,6”; 26°43'54,7”;                                                                       26°35'14”;    26°35'09,5”;                             26°34'54”</t>
  </si>
  <si>
    <t>Consumuri de materii prime</t>
  </si>
  <si>
    <t>Tip materie prima</t>
  </si>
  <si>
    <t>Unitate de masura</t>
  </si>
  <si>
    <t>Consum anual realizat</t>
  </si>
  <si>
    <t>kg / an</t>
  </si>
  <si>
    <t>Productie</t>
  </si>
  <si>
    <t>Tip produs</t>
  </si>
  <si>
    <t>Productie maxima proiectata</t>
  </si>
  <si>
    <t>Productie anuala realizata</t>
  </si>
  <si>
    <t>Pui de carne</t>
  </si>
  <si>
    <t xml:space="preserve">Consum de energie si combustibil </t>
  </si>
  <si>
    <t>Energie electrica si combustibilli utilizati</t>
  </si>
  <si>
    <t>Consum anual</t>
  </si>
  <si>
    <t>Motorina</t>
  </si>
  <si>
    <t>litri</t>
  </si>
  <si>
    <t>mc</t>
  </si>
  <si>
    <t>Electricitate</t>
  </si>
  <si>
    <t>Kw</t>
  </si>
  <si>
    <t>Reclamatii</t>
  </si>
  <si>
    <t>Reclamatii de mediu</t>
  </si>
  <si>
    <t>Numar</t>
  </si>
  <si>
    <t>Solutionare</t>
  </si>
  <si>
    <t>Observatii</t>
  </si>
  <si>
    <t>Reclamatii primite</t>
  </si>
  <si>
    <t>Reclamatii care cer o actiune corectiva</t>
  </si>
  <si>
    <t>Categorii de reclamatii</t>
  </si>
  <si>
    <t xml:space="preserve">            • Miros</t>
  </si>
  <si>
    <t xml:space="preserve">            • Zgomot</t>
  </si>
  <si>
    <t xml:space="preserve">            • Apa</t>
  </si>
  <si>
    <t xml:space="preserve">            • Aer</t>
  </si>
  <si>
    <t xml:space="preserve">            • Procedurale</t>
  </si>
  <si>
    <t xml:space="preserve">            • Diverse</t>
  </si>
  <si>
    <t>Furaje tineret</t>
  </si>
  <si>
    <t xml:space="preserve">kg / an </t>
  </si>
  <si>
    <t>Furaje adulte</t>
  </si>
  <si>
    <t>Oua de incubat</t>
  </si>
  <si>
    <t>bucati</t>
  </si>
  <si>
    <t xml:space="preserve">capete </t>
  </si>
  <si>
    <t>G.P.L.</t>
  </si>
  <si>
    <t>Consumuri de apa</t>
  </si>
  <si>
    <t>Sursa proprie / terti</t>
  </si>
  <si>
    <t>Unitatea de masura</t>
  </si>
  <si>
    <t>Apa subterana</t>
  </si>
  <si>
    <t xml:space="preserve">Proprie </t>
  </si>
  <si>
    <t>Apa de suprafata</t>
  </si>
  <si>
    <t>Apa municipala</t>
  </si>
  <si>
    <t>Emisii in aer</t>
  </si>
  <si>
    <t>Sursa / Echipament de depoluare</t>
  </si>
  <si>
    <t>Cos</t>
  </si>
  <si>
    <t>Combustibil utilizat</t>
  </si>
  <si>
    <t>Poluant</t>
  </si>
  <si>
    <t>Tip monitorizare continua / discontinua</t>
  </si>
  <si>
    <t>SO₂</t>
  </si>
  <si>
    <t>discontinua</t>
  </si>
  <si>
    <t>NO₂</t>
  </si>
  <si>
    <t>CO</t>
  </si>
  <si>
    <t>Imisii la limita incintei</t>
  </si>
  <si>
    <t>Zgomot</t>
  </si>
  <si>
    <t>Centrala termica 1</t>
  </si>
  <si>
    <t>GPL</t>
  </si>
  <si>
    <t>Pulberi la cos</t>
  </si>
  <si>
    <t>Centrala termica 2</t>
  </si>
  <si>
    <t>Centrala termica 3</t>
  </si>
  <si>
    <t>Centrala termica 4</t>
  </si>
  <si>
    <t>Emisii in apa</t>
  </si>
  <si>
    <t>Sursa generatoare</t>
  </si>
  <si>
    <t>Natura apei</t>
  </si>
  <si>
    <t>Punct de evacuare / prelevare ape uzate</t>
  </si>
  <si>
    <t>Poluanti existenti in apa uzata</t>
  </si>
  <si>
    <t>pH</t>
  </si>
  <si>
    <t>6,5 - 8,5</t>
  </si>
  <si>
    <t>Materii in suspensie</t>
  </si>
  <si>
    <t>CBO₅</t>
  </si>
  <si>
    <t>CCOCr</t>
  </si>
  <si>
    <t>NH₄+</t>
  </si>
  <si>
    <t>Fosfor total</t>
  </si>
  <si>
    <t>Substante extractibile cu solventi organici</t>
  </si>
  <si>
    <t>Reziduu filtrat la 105 ° C</t>
  </si>
  <si>
    <t>Azot total</t>
  </si>
  <si>
    <t>Calitatea apei subterane</t>
  </si>
  <si>
    <t>Locul prelevarii probei</t>
  </si>
  <si>
    <t>Indicator de calitate analizat</t>
  </si>
  <si>
    <t>&lt; 30</t>
  </si>
  <si>
    <t>Materii in suspensii</t>
  </si>
  <si>
    <t>Azot amoniacal</t>
  </si>
  <si>
    <t>7,77</t>
  </si>
  <si>
    <t>2,38</t>
  </si>
  <si>
    <t>0,077</t>
  </si>
  <si>
    <t>0,115</t>
  </si>
  <si>
    <t>SC PROTECT COLECTOR SRL</t>
  </si>
  <si>
    <r>
      <t xml:space="preserve">Luna             </t>
    </r>
    <r>
      <rPr>
        <b/>
        <u/>
        <sz val="11"/>
        <color theme="1"/>
        <rFont val="Arial Narrow"/>
        <family val="2"/>
      </rPr>
      <t>iunie</t>
    </r>
  </si>
  <si>
    <r>
      <t xml:space="preserve">Luna               </t>
    </r>
    <r>
      <rPr>
        <b/>
        <u/>
        <sz val="11"/>
        <color theme="1"/>
        <rFont val="Arial Narrow"/>
        <family val="2"/>
      </rPr>
      <t>iulie</t>
    </r>
  </si>
  <si>
    <r>
      <t xml:space="preserve">Luna                      </t>
    </r>
    <r>
      <rPr>
        <b/>
        <u/>
        <sz val="11"/>
        <color theme="1"/>
        <rFont val="Arial Narrow"/>
        <family val="2"/>
      </rPr>
      <t>august</t>
    </r>
  </si>
  <si>
    <r>
      <t xml:space="preserve">Luna </t>
    </r>
    <r>
      <rPr>
        <b/>
        <u/>
        <sz val="11"/>
        <color theme="1"/>
        <rFont val="Arial Narrow"/>
        <family val="2"/>
      </rPr>
      <t>septembrie</t>
    </r>
  </si>
  <si>
    <r>
      <t xml:space="preserve">Luna </t>
    </r>
    <r>
      <rPr>
        <b/>
        <u/>
        <sz val="11"/>
        <color theme="1"/>
        <rFont val="Arial Narrow"/>
        <family val="2"/>
      </rPr>
      <t>octombrie</t>
    </r>
  </si>
  <si>
    <r>
      <t xml:space="preserve">Luna           </t>
    </r>
    <r>
      <rPr>
        <b/>
        <u/>
        <sz val="11"/>
        <color theme="1"/>
        <rFont val="Arial Narrow"/>
        <family val="2"/>
      </rPr>
      <t>martie</t>
    </r>
  </si>
  <si>
    <r>
      <t xml:space="preserve">Luna                </t>
    </r>
    <r>
      <rPr>
        <b/>
        <u/>
        <sz val="11"/>
        <color theme="1"/>
        <rFont val="Arial Narrow"/>
        <family val="2"/>
      </rPr>
      <t>aprilie</t>
    </r>
  </si>
  <si>
    <r>
      <t xml:space="preserve">Luna                       </t>
    </r>
    <r>
      <rPr>
        <b/>
        <u/>
        <sz val="11"/>
        <color theme="1"/>
        <rFont val="Arial Narrow"/>
        <family val="2"/>
      </rPr>
      <t>mai</t>
    </r>
  </si>
  <si>
    <r>
      <t xml:space="preserve">Luna </t>
    </r>
    <r>
      <rPr>
        <b/>
        <u/>
        <sz val="11"/>
        <color theme="1"/>
        <rFont val="Arial Narrow"/>
        <family val="2"/>
      </rPr>
      <t>noiembrie</t>
    </r>
  </si>
  <si>
    <t>Com. Sahateni, Sat Vintileanca, Jud. Buzau</t>
  </si>
  <si>
    <t xml:space="preserve">Nota*
- Pentru monitorizarea continua se vor anexa rapoartele lunare generate de către softul de prelucrare a datelor monitorizate;
- Pentru monitorizarea  discontinue se vor anexa buletinele de analiza emise de către laboratorul propriu/terţi;
- Se vor preciza condiţiile de temperatură proces / monitorizare emisii 
</t>
  </si>
  <si>
    <t>Ape uzate tehnologice / ape menajere</t>
  </si>
  <si>
    <t>Coordonatele amplasamentului                                                                                        (latitudine N, longitudine E)</t>
  </si>
  <si>
    <t>Activitate crestere pasari / activitate personal</t>
  </si>
  <si>
    <r>
      <t xml:space="preserve"> 65 dB(A)                  </t>
    </r>
    <r>
      <rPr>
        <sz val="10.5"/>
        <color theme="1"/>
        <rFont val="Arial Narrow"/>
        <family val="2"/>
      </rPr>
      <t>in cursul zilei</t>
    </r>
  </si>
  <si>
    <t>Nr.     crt.</t>
  </si>
  <si>
    <r>
      <t xml:space="preserve">VLE           </t>
    </r>
    <r>
      <rPr>
        <sz val="10.5"/>
        <color theme="1"/>
        <rFont val="Arial Narrow"/>
        <family val="2"/>
      </rPr>
      <t xml:space="preserve">         (mg/m</t>
    </r>
    <r>
      <rPr>
        <sz val="11"/>
        <color theme="1"/>
        <rFont val="Calibri"/>
        <family val="2"/>
      </rPr>
      <t>³</t>
    </r>
    <r>
      <rPr>
        <sz val="10.5"/>
        <color theme="1"/>
        <rFont val="Arial Narrow"/>
        <family val="2"/>
      </rPr>
      <t>)</t>
    </r>
  </si>
  <si>
    <r>
      <t xml:space="preserve">V.L.E. conf. Autorizatiei                        </t>
    </r>
    <r>
      <rPr>
        <sz val="10.5"/>
        <color theme="1"/>
        <rFont val="Arial Narrow"/>
        <family val="2"/>
      </rPr>
      <t xml:space="preserve">         (mg/l)</t>
    </r>
  </si>
  <si>
    <r>
      <t xml:space="preserve">VLE masurat                                                                                                                                                                   </t>
    </r>
    <r>
      <rPr>
        <sz val="10.5"/>
        <color theme="1"/>
        <rFont val="Arial Narrow"/>
        <family val="2"/>
      </rPr>
      <t>(mg/l)</t>
    </r>
  </si>
  <si>
    <r>
      <t xml:space="preserve">Valoarea inregistrata la momentul autorizarii                                                                </t>
    </r>
    <r>
      <rPr>
        <sz val="10.5"/>
        <color theme="1"/>
        <rFont val="Arial Narrow"/>
        <family val="2"/>
      </rPr>
      <t xml:space="preserve">      (mg/l)</t>
    </r>
  </si>
  <si>
    <r>
      <t xml:space="preserve">Valoarea masurata                                                                                                                                                              </t>
    </r>
    <r>
      <rPr>
        <sz val="10.5"/>
        <color theme="1"/>
        <rFont val="Arial Narrow"/>
        <family val="2"/>
      </rPr>
      <t xml:space="preserve">    (mg/l)</t>
    </r>
  </si>
  <si>
    <t>SC AVICOLA BUZAU SA  -  Platforma Sahateni</t>
  </si>
  <si>
    <t>42.000 capete tineret / serie ( 2 serii/an)</t>
  </si>
  <si>
    <t>72.000 capete adulte / serie ( 1 serii/an)</t>
  </si>
  <si>
    <t>Evacuare                                           finala</t>
  </si>
  <si>
    <t>Foraj                                      de observatie</t>
  </si>
  <si>
    <r>
      <t xml:space="preserve">Luna   </t>
    </r>
    <r>
      <rPr>
        <b/>
        <u/>
        <sz val="11"/>
        <color theme="1"/>
        <rFont val="Arial Narrow"/>
        <family val="2"/>
      </rPr>
      <t>decembrie</t>
    </r>
  </si>
  <si>
    <t xml:space="preserve"> </t>
  </si>
  <si>
    <t>&lt;0,065</t>
  </si>
  <si>
    <t>05/25.04.2018</t>
  </si>
  <si>
    <t>7,5</t>
  </si>
  <si>
    <t>&lt;0,064</t>
  </si>
  <si>
    <t>7,7</t>
  </si>
  <si>
    <t>Sem 1</t>
  </si>
  <si>
    <t>Sem 2</t>
  </si>
  <si>
    <t>SC AAYLEX PROD SA</t>
  </si>
  <si>
    <t>S.C AGROMARA CONSULTING SRL</t>
  </si>
  <si>
    <t>SERVICIUL SALUBRIZARE COMUNALA SAHATENI SRL</t>
  </si>
  <si>
    <t>Deseuri de ambalaje lemn</t>
  </si>
  <si>
    <t>15.01.03</t>
  </si>
  <si>
    <t>0,831; &lt;0,064; 1,04; 0,207; 0,961; &lt;0,064</t>
  </si>
  <si>
    <t>0,980; 1,12; 0,420; 0,490; 0,650; 0,220</t>
  </si>
  <si>
    <t>&lt;2,0; 2,35; 2,47; 2,19; 2,15; &lt;2,0</t>
  </si>
  <si>
    <t>&lt;20; &lt;20; &lt;20; &lt;20; &lt;20; &lt;20</t>
  </si>
  <si>
    <t>718; 598; 526; 586; 472; 581</t>
  </si>
  <si>
    <t>7,8; 7,5; 7,6; 7,2; 7,4; 7,5</t>
  </si>
  <si>
    <t>13; 18; 35; 29; 23; 13</t>
  </si>
  <si>
    <t>8; 16; 18; 20; 16; 8</t>
  </si>
  <si>
    <t>31; 68; 77; 81; 59; 33</t>
  </si>
  <si>
    <t>Raport anual de mediu Ferma Sahateni -  SC AVICOLA Buzau SA -  2019</t>
  </si>
  <si>
    <t>SC AGROMARA CONSULTING SRL</t>
  </si>
  <si>
    <t>8,60</t>
  </si>
  <si>
    <t>135</t>
  </si>
  <si>
    <t>15,7</t>
  </si>
  <si>
    <t>2,78</t>
  </si>
  <si>
    <t>8,80</t>
  </si>
  <si>
    <t>68,0</t>
  </si>
  <si>
    <t>15,4</t>
  </si>
  <si>
    <t>2,41</t>
  </si>
  <si>
    <t>8,50</t>
  </si>
  <si>
    <t>111</t>
  </si>
  <si>
    <t>12,0</t>
  </si>
  <si>
    <t>1,91</t>
  </si>
  <si>
    <t>7,90</t>
  </si>
  <si>
    <t>159</t>
  </si>
  <si>
    <t>11,4</t>
  </si>
  <si>
    <t>2,66</t>
  </si>
  <si>
    <t>43,2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</si>
</sst>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3"/>
      <color theme="1"/>
      <name val="Arial Narrow"/>
      <family val="2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8"/>
      <color theme="0"/>
      <name val="Arial Narrow"/>
      <family val="2"/>
    </font>
    <font>
      <u/>
      <sz val="11"/>
      <color theme="10"/>
      <name val="Calibri"/>
      <family val="2"/>
      <scheme val="minor"/>
    </font>
    <font>
      <b/>
      <u/>
      <sz val="12"/>
      <color theme="10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sz val="7"/>
      <color rgb="FFFFFF00"/>
      <name val="Arial Narrow"/>
      <family val="2"/>
    </font>
    <font>
      <sz val="10.5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7434"/>
      </top>
      <bottom style="thin">
        <color indexed="64"/>
      </bottom>
      <diagonal/>
    </border>
    <border>
      <left style="thin">
        <color indexed="64"/>
      </left>
      <right style="thick">
        <color rgb="FF007434"/>
      </right>
      <top style="thick">
        <color rgb="FF007434"/>
      </top>
      <bottom/>
      <diagonal/>
    </border>
    <border>
      <left style="thin">
        <color indexed="64"/>
      </left>
      <right style="thick">
        <color rgb="FF007434"/>
      </right>
      <top/>
      <bottom style="thin">
        <color indexed="64"/>
      </bottom>
      <diagonal/>
    </border>
    <border>
      <left style="thick">
        <color rgb="FF00743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7434"/>
      </right>
      <top style="thin">
        <color indexed="64"/>
      </top>
      <bottom style="thin">
        <color indexed="64"/>
      </bottom>
      <diagonal/>
    </border>
    <border>
      <left style="thick">
        <color rgb="FF007434"/>
      </left>
      <right style="thin">
        <color indexed="64"/>
      </right>
      <top style="thin">
        <color indexed="64"/>
      </top>
      <bottom style="thick">
        <color rgb="FF00743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7434"/>
      </bottom>
      <diagonal/>
    </border>
    <border>
      <left style="thin">
        <color indexed="64"/>
      </left>
      <right style="thick">
        <color rgb="FF007434"/>
      </right>
      <top style="thin">
        <color indexed="64"/>
      </top>
      <bottom style="thick">
        <color rgb="FF007434"/>
      </bottom>
      <diagonal/>
    </border>
    <border>
      <left style="thin">
        <color indexed="64"/>
      </left>
      <right/>
      <top style="thick">
        <color rgb="FF007434"/>
      </top>
      <bottom style="thin">
        <color indexed="64"/>
      </bottom>
      <diagonal/>
    </border>
    <border>
      <left/>
      <right style="thin">
        <color indexed="64"/>
      </right>
      <top style="thick">
        <color rgb="FF007434"/>
      </top>
      <bottom style="thin">
        <color indexed="64"/>
      </bottom>
      <diagonal/>
    </border>
    <border>
      <left style="thick">
        <color rgb="FF007434"/>
      </left>
      <right/>
      <top style="thick">
        <color rgb="FF007434"/>
      </top>
      <bottom style="thin">
        <color indexed="64"/>
      </bottom>
      <diagonal/>
    </border>
    <border>
      <left/>
      <right/>
      <top style="thick">
        <color rgb="FF007434"/>
      </top>
      <bottom style="thin">
        <color indexed="64"/>
      </bottom>
      <diagonal/>
    </border>
    <border>
      <left/>
      <right style="thick">
        <color rgb="FF007434"/>
      </right>
      <top style="thick">
        <color rgb="FF00743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rgb="FF00743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rgb="FF00743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007434"/>
      </right>
      <top style="thin">
        <color indexed="64"/>
      </top>
      <bottom style="thin">
        <color indexed="64"/>
      </bottom>
      <diagonal/>
    </border>
    <border>
      <left style="thick">
        <color rgb="FF00743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743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00743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00743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7434"/>
      </left>
      <right/>
      <top style="thin">
        <color indexed="64"/>
      </top>
      <bottom style="thick">
        <color rgb="FF007434"/>
      </bottom>
      <diagonal/>
    </border>
    <border>
      <left/>
      <right/>
      <top style="thin">
        <color indexed="64"/>
      </top>
      <bottom style="thick">
        <color rgb="FF007434"/>
      </bottom>
      <diagonal/>
    </border>
    <border>
      <left/>
      <right style="thin">
        <color indexed="64"/>
      </right>
      <top style="thin">
        <color indexed="64"/>
      </top>
      <bottom style="thick">
        <color rgb="FF007434"/>
      </bottom>
      <diagonal/>
    </border>
    <border>
      <left style="thick">
        <color rgb="FF007434"/>
      </left>
      <right style="thin">
        <color indexed="64"/>
      </right>
      <top style="thick">
        <color rgb="FF00743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007434"/>
      </bottom>
      <diagonal/>
    </border>
    <border>
      <left style="thin">
        <color indexed="64"/>
      </left>
      <right style="thick">
        <color rgb="FF007434"/>
      </right>
      <top style="thick">
        <color rgb="FF007434"/>
      </top>
      <bottom style="thin">
        <color indexed="64"/>
      </bottom>
      <diagonal/>
    </border>
    <border>
      <left/>
      <right style="thick">
        <color rgb="FF007434"/>
      </right>
      <top style="thin">
        <color indexed="64"/>
      </top>
      <bottom style="thick">
        <color rgb="FF007434"/>
      </bottom>
      <diagonal/>
    </border>
    <border>
      <left style="thin">
        <color indexed="64"/>
      </left>
      <right/>
      <top style="thick">
        <color rgb="FF007434"/>
      </top>
      <bottom/>
      <diagonal/>
    </border>
    <border>
      <left/>
      <right style="thin">
        <color indexed="64"/>
      </right>
      <top style="thick">
        <color rgb="FF00743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7434"/>
      </top>
      <bottom/>
      <diagonal/>
    </border>
    <border>
      <left/>
      <right/>
      <top style="thick">
        <color rgb="FF00743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743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743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rgb="FF007434"/>
      </bottom>
      <diagonal/>
    </border>
    <border>
      <left/>
      <right style="thin">
        <color indexed="64"/>
      </right>
      <top/>
      <bottom style="thick">
        <color rgb="FF007434"/>
      </bottom>
      <diagonal/>
    </border>
    <border>
      <left style="thin">
        <color indexed="64"/>
      </left>
      <right style="thin">
        <color indexed="64"/>
      </right>
      <top/>
      <bottom style="thick">
        <color rgb="FF007434"/>
      </bottom>
      <diagonal/>
    </border>
    <border>
      <left style="thin">
        <color indexed="64"/>
      </left>
      <right style="thick">
        <color rgb="FF007434"/>
      </right>
      <top/>
      <bottom style="thick">
        <color rgb="FF007434"/>
      </bottom>
      <diagonal/>
    </border>
    <border>
      <left style="thick">
        <color rgb="FF007434"/>
      </left>
      <right/>
      <top style="thick">
        <color rgb="FF007434"/>
      </top>
      <bottom/>
      <diagonal/>
    </border>
    <border>
      <left style="thick">
        <color rgb="FF00743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rgb="FF007434"/>
      </left>
      <right/>
      <top/>
      <bottom style="thick">
        <color rgb="FF00743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49">
    <xf numFmtId="0" fontId="0" fillId="0" borderId="0" xfId="0"/>
    <xf numFmtId="0" fontId="5" fillId="0" borderId="0" xfId="0" applyFont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13" fillId="0" borderId="0" xfId="0" applyFont="1" applyAlignment="1">
      <alignment vertical="center"/>
    </xf>
    <xf numFmtId="0" fontId="13" fillId="4" borderId="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9" fillId="0" borderId="0" xfId="0" applyFont="1" applyAlignment="1"/>
    <xf numFmtId="0" fontId="13" fillId="4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4" borderId="48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4" borderId="3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0" fillId="2" borderId="0" xfId="0" applyFill="1"/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vertical="center"/>
    </xf>
    <xf numFmtId="164" fontId="3" fillId="0" borderId="72" xfId="0" applyNumberFormat="1" applyFont="1" applyFill="1" applyBorder="1" applyAlignment="1">
      <alignment vertical="center"/>
    </xf>
    <xf numFmtId="0" fontId="3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164" fontId="3" fillId="0" borderId="54" xfId="0" applyNumberFormat="1" applyFont="1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7" fillId="0" borderId="54" xfId="0" applyFont="1" applyFill="1" applyBorder="1" applyAlignment="1">
      <alignment horizontal="center" vertical="center"/>
    </xf>
    <xf numFmtId="164" fontId="3" fillId="0" borderId="73" xfId="0" applyNumberFormat="1" applyFont="1" applyFill="1" applyBorder="1" applyAlignment="1">
      <alignment vertical="center"/>
    </xf>
    <xf numFmtId="0" fontId="7" fillId="0" borderId="54" xfId="0" applyFont="1" applyFill="1" applyBorder="1" applyAlignment="1">
      <alignment horizontal="center" vertical="center" wrapText="1"/>
    </xf>
    <xf numFmtId="1" fontId="3" fillId="0" borderId="54" xfId="0" applyNumberFormat="1" applyFont="1" applyFill="1" applyBorder="1" applyAlignment="1">
      <alignment vertical="center"/>
    </xf>
    <xf numFmtId="2" fontId="3" fillId="0" borderId="72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13" fillId="4" borderId="48" xfId="0" applyFont="1" applyFill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72" xfId="0" applyFont="1" applyFill="1" applyBorder="1" applyAlignment="1">
      <alignment horizontal="center" vertical="center"/>
    </xf>
    <xf numFmtId="0" fontId="13" fillId="2" borderId="54" xfId="0" applyFont="1" applyFill="1" applyBorder="1" applyAlignment="1">
      <alignment horizontal="center" vertical="center"/>
    </xf>
    <xf numFmtId="0" fontId="13" fillId="4" borderId="51" xfId="0" applyFont="1" applyFill="1" applyBorder="1" applyAlignment="1">
      <alignment horizontal="center" vertical="center" wrapText="1"/>
    </xf>
    <xf numFmtId="0" fontId="13" fillId="4" borderId="7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72" xfId="0" applyFont="1" applyFill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3" fillId="4" borderId="67" xfId="0" applyFont="1" applyFill="1" applyBorder="1" applyAlignment="1">
      <alignment horizontal="center" vertical="center"/>
    </xf>
    <xf numFmtId="0" fontId="13" fillId="4" borderId="40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48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13" fillId="4" borderId="39" xfId="0" applyFont="1" applyFill="1" applyBorder="1" applyAlignment="1">
      <alignment horizontal="center" vertical="center" wrapText="1"/>
    </xf>
    <xf numFmtId="0" fontId="13" fillId="4" borderId="40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/>
    </xf>
    <xf numFmtId="0" fontId="13" fillId="4" borderId="50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49" fontId="13" fillId="2" borderId="55" xfId="0" applyNumberFormat="1" applyFont="1" applyFill="1" applyBorder="1" applyAlignment="1">
      <alignment horizontal="center" vertical="center"/>
    </xf>
    <xf numFmtId="49" fontId="13" fillId="2" borderId="56" xfId="0" applyNumberFormat="1" applyFont="1" applyFill="1" applyBorder="1" applyAlignment="1">
      <alignment horizontal="center" vertical="center"/>
    </xf>
    <xf numFmtId="49" fontId="13" fillId="2" borderId="57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13" fillId="2" borderId="22" xfId="0" applyNumberFormat="1" applyFont="1" applyFill="1" applyBorder="1" applyAlignment="1">
      <alignment horizontal="center" vertical="center"/>
    </xf>
    <xf numFmtId="49" fontId="13" fillId="2" borderId="25" xfId="0" applyNumberFormat="1" applyFont="1" applyFill="1" applyBorder="1" applyAlignment="1">
      <alignment horizontal="center" vertical="center"/>
    </xf>
    <xf numFmtId="49" fontId="13" fillId="2" borderId="58" xfId="0" applyNumberFormat="1" applyFont="1" applyFill="1" applyBorder="1" applyAlignment="1">
      <alignment horizontal="center" vertical="center"/>
    </xf>
    <xf numFmtId="49" fontId="13" fillId="2" borderId="59" xfId="0" applyNumberFormat="1" applyFont="1" applyFill="1" applyBorder="1" applyAlignment="1">
      <alignment horizontal="center" vertical="center"/>
    </xf>
    <xf numFmtId="49" fontId="13" fillId="2" borderId="6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49" fontId="13" fillId="2" borderId="5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54" xfId="0" applyNumberFormat="1" applyFont="1" applyFill="1" applyBorder="1" applyAlignment="1">
      <alignment horizontal="center" vertical="center"/>
    </xf>
    <xf numFmtId="0" fontId="13" fillId="0" borderId="63" xfId="0" applyFont="1" applyBorder="1" applyAlignment="1">
      <alignment horizontal="center" vertical="center" wrapText="1"/>
    </xf>
    <xf numFmtId="49" fontId="13" fillId="2" borderId="65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4" borderId="35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37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4" fillId="0" borderId="36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4" borderId="35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13" fillId="0" borderId="2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3" fillId="0" borderId="7" xfId="0" applyNumberFormat="1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1" fontId="13" fillId="2" borderId="7" xfId="0" applyNumberFormat="1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1" fontId="13" fillId="0" borderId="9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1" fontId="13" fillId="2" borderId="22" xfId="0" applyNumberFormat="1" applyFont="1" applyFill="1" applyBorder="1" applyAlignment="1">
      <alignment horizontal="center" vertical="center"/>
    </xf>
    <xf numFmtId="1" fontId="13" fillId="2" borderId="23" xfId="0" applyNumberFormat="1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3" borderId="26" xfId="0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0" fontId="9" fillId="3" borderId="28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12" fillId="0" borderId="9" xfId="1" applyFont="1" applyBorder="1" applyAlignment="1">
      <alignment horizontal="left" vertical="center"/>
    </xf>
    <xf numFmtId="0" fontId="12" fillId="0" borderId="10" xfId="1" applyFont="1" applyBorder="1" applyAlignment="1">
      <alignment horizontal="left" vertical="center"/>
    </xf>
    <xf numFmtId="0" fontId="1" fillId="0" borderId="71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50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99FFCC"/>
      <color rgb="FFCC99FF"/>
      <color rgb="FF007434"/>
      <color rgb="FFCCFFCC"/>
      <color rgb="FFFFCCFF"/>
      <color rgb="FF0050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CBFE95.105CA3C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CBFE95.105CA3C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67468</xdr:colOff>
      <xdr:row>1</xdr:row>
      <xdr:rowOff>95250</xdr:rowOff>
    </xdr:from>
    <xdr:to>
      <xdr:col>1</xdr:col>
      <xdr:colOff>482600</xdr:colOff>
      <xdr:row>4</xdr:row>
      <xdr:rowOff>31750</xdr:rowOff>
    </xdr:to>
    <xdr:pic>
      <xdr:nvPicPr>
        <xdr:cNvPr id="2" name="Picture 1" descr="sigl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551" y="285750"/>
          <a:ext cx="415132" cy="69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67468</xdr:colOff>
      <xdr:row>36</xdr:row>
      <xdr:rowOff>169334</xdr:rowOff>
    </xdr:from>
    <xdr:to>
      <xdr:col>1</xdr:col>
      <xdr:colOff>482600</xdr:colOff>
      <xdr:row>39</xdr:row>
      <xdr:rowOff>31750</xdr:rowOff>
    </xdr:to>
    <xdr:pic>
      <xdr:nvPicPr>
        <xdr:cNvPr id="3" name="Picture 2" descr="sigla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551" y="9101667"/>
          <a:ext cx="415132" cy="624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67468</xdr:colOff>
      <xdr:row>77</xdr:row>
      <xdr:rowOff>0</xdr:rowOff>
    </xdr:from>
    <xdr:to>
      <xdr:col>1</xdr:col>
      <xdr:colOff>587375</xdr:colOff>
      <xdr:row>79</xdr:row>
      <xdr:rowOff>31750</xdr:rowOff>
    </xdr:to>
    <xdr:pic>
      <xdr:nvPicPr>
        <xdr:cNvPr id="4" name="Picture 3" descr="sigla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3" y="9032875"/>
          <a:ext cx="415132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67468</xdr:colOff>
      <xdr:row>112</xdr:row>
      <xdr:rowOff>142874</xdr:rowOff>
    </xdr:from>
    <xdr:to>
      <xdr:col>1</xdr:col>
      <xdr:colOff>482600</xdr:colOff>
      <xdr:row>114</xdr:row>
      <xdr:rowOff>31749</xdr:rowOff>
    </xdr:to>
    <xdr:pic>
      <xdr:nvPicPr>
        <xdr:cNvPr id="6" name="Picture 5" descr="sigla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06" y="26130249"/>
          <a:ext cx="415132" cy="460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39688</xdr:colOff>
      <xdr:row>1</xdr:row>
      <xdr:rowOff>79375</xdr:rowOff>
    </xdr:from>
    <xdr:to>
      <xdr:col>1</xdr:col>
      <xdr:colOff>460376</xdr:colOff>
      <xdr:row>2</xdr:row>
      <xdr:rowOff>261939</xdr:rowOff>
    </xdr:to>
    <xdr:pic>
      <xdr:nvPicPr>
        <xdr:cNvPr id="2" name="Picture 1" descr="sigla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396875"/>
          <a:ext cx="420688" cy="500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19843</xdr:colOff>
      <xdr:row>25</xdr:row>
      <xdr:rowOff>95250</xdr:rowOff>
    </xdr:from>
    <xdr:to>
      <xdr:col>1</xdr:col>
      <xdr:colOff>635000</xdr:colOff>
      <xdr:row>28</xdr:row>
      <xdr:rowOff>66675</xdr:rowOff>
    </xdr:to>
    <xdr:pic>
      <xdr:nvPicPr>
        <xdr:cNvPr id="4" name="Picture 3" descr="sigla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9" y="9060656"/>
          <a:ext cx="615157" cy="75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19844</xdr:colOff>
      <xdr:row>53</xdr:row>
      <xdr:rowOff>107156</xdr:rowOff>
    </xdr:from>
    <xdr:to>
      <xdr:col>1</xdr:col>
      <xdr:colOff>595314</xdr:colOff>
      <xdr:row>56</xdr:row>
      <xdr:rowOff>66675</xdr:rowOff>
    </xdr:to>
    <xdr:pic>
      <xdr:nvPicPr>
        <xdr:cNvPr id="5" name="Picture 4" descr="sigla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17811750"/>
          <a:ext cx="575470" cy="745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55562</xdr:colOff>
      <xdr:row>81</xdr:row>
      <xdr:rowOff>130968</xdr:rowOff>
    </xdr:from>
    <xdr:to>
      <xdr:col>1</xdr:col>
      <xdr:colOff>670719</xdr:colOff>
      <xdr:row>84</xdr:row>
      <xdr:rowOff>78580</xdr:rowOff>
    </xdr:to>
    <xdr:pic>
      <xdr:nvPicPr>
        <xdr:cNvPr id="7" name="Picture 6" descr="sigla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968" y="26562843"/>
          <a:ext cx="61515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19843</xdr:colOff>
      <xdr:row>106</xdr:row>
      <xdr:rowOff>130967</xdr:rowOff>
    </xdr:from>
    <xdr:to>
      <xdr:col>1</xdr:col>
      <xdr:colOff>635000</xdr:colOff>
      <xdr:row>109</xdr:row>
      <xdr:rowOff>42861</xdr:rowOff>
    </xdr:to>
    <xdr:pic>
      <xdr:nvPicPr>
        <xdr:cNvPr id="8" name="Picture 7" descr="sigla.JP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9" y="35278217"/>
          <a:ext cx="615157" cy="6977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19843</xdr:colOff>
      <xdr:row>133</xdr:row>
      <xdr:rowOff>119062</xdr:rowOff>
    </xdr:from>
    <xdr:to>
      <xdr:col>1</xdr:col>
      <xdr:colOff>635000</xdr:colOff>
      <xdr:row>136</xdr:row>
      <xdr:rowOff>30956</xdr:rowOff>
    </xdr:to>
    <xdr:pic>
      <xdr:nvPicPr>
        <xdr:cNvPr id="10" name="Picture 9" descr="sigla.JP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9" y="44088843"/>
          <a:ext cx="615157" cy="6977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19843</xdr:colOff>
      <xdr:row>160</xdr:row>
      <xdr:rowOff>95250</xdr:rowOff>
    </xdr:from>
    <xdr:to>
      <xdr:col>1</xdr:col>
      <xdr:colOff>635000</xdr:colOff>
      <xdr:row>163</xdr:row>
      <xdr:rowOff>47625</xdr:rowOff>
    </xdr:to>
    <xdr:pic>
      <xdr:nvPicPr>
        <xdr:cNvPr id="9" name="Picture 8" descr="sigla.JP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9" y="52387500"/>
          <a:ext cx="615157" cy="785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19843</xdr:colOff>
      <xdr:row>187</xdr:row>
      <xdr:rowOff>119063</xdr:rowOff>
    </xdr:from>
    <xdr:to>
      <xdr:col>1</xdr:col>
      <xdr:colOff>635000</xdr:colOff>
      <xdr:row>190</xdr:row>
      <xdr:rowOff>66675</xdr:rowOff>
    </xdr:to>
    <xdr:pic>
      <xdr:nvPicPr>
        <xdr:cNvPr id="11" name="Picture 10" descr="sigla.JP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9" y="60852844"/>
          <a:ext cx="615157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19843</xdr:colOff>
      <xdr:row>213</xdr:row>
      <xdr:rowOff>83344</xdr:rowOff>
    </xdr:from>
    <xdr:to>
      <xdr:col>1</xdr:col>
      <xdr:colOff>635000</xdr:colOff>
      <xdr:row>216</xdr:row>
      <xdr:rowOff>66675</xdr:rowOff>
    </xdr:to>
    <xdr:pic>
      <xdr:nvPicPr>
        <xdr:cNvPr id="12" name="Picture 11" descr="sigla.JP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9" y="70223063"/>
          <a:ext cx="615157" cy="7691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19843</xdr:colOff>
      <xdr:row>240</xdr:row>
      <xdr:rowOff>142874</xdr:rowOff>
    </xdr:from>
    <xdr:to>
      <xdr:col>1</xdr:col>
      <xdr:colOff>635000</xdr:colOff>
      <xdr:row>243</xdr:row>
      <xdr:rowOff>66674</xdr:rowOff>
    </xdr:to>
    <xdr:pic>
      <xdr:nvPicPr>
        <xdr:cNvPr id="13" name="Picture 12" descr="sigla.JP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281" y="76374624"/>
          <a:ext cx="615157" cy="701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35718</xdr:colOff>
      <xdr:row>267</xdr:row>
      <xdr:rowOff>119062</xdr:rowOff>
    </xdr:from>
    <xdr:to>
      <xdr:col>1</xdr:col>
      <xdr:colOff>650875</xdr:colOff>
      <xdr:row>270</xdr:row>
      <xdr:rowOff>114300</xdr:rowOff>
    </xdr:to>
    <xdr:pic>
      <xdr:nvPicPr>
        <xdr:cNvPr id="16" name="Picture 15" descr="sigla.JP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56" y="84788375"/>
          <a:ext cx="615157" cy="75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75405</xdr:colOff>
      <xdr:row>294</xdr:row>
      <xdr:rowOff>126999</xdr:rowOff>
    </xdr:from>
    <xdr:to>
      <xdr:col>1</xdr:col>
      <xdr:colOff>690562</xdr:colOff>
      <xdr:row>296</xdr:row>
      <xdr:rowOff>153986</xdr:rowOff>
    </xdr:to>
    <xdr:pic>
      <xdr:nvPicPr>
        <xdr:cNvPr id="14" name="Picture 13" descr="sigla.JP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3" y="93186249"/>
          <a:ext cx="615157" cy="598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iat@avicolabuzau.r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7"/>
  <sheetViews>
    <sheetView zoomScale="120" zoomScaleNormal="120" workbookViewId="0">
      <selection activeCell="I111" sqref="I111"/>
    </sheetView>
  </sheetViews>
  <sheetFormatPr defaultRowHeight="15" x14ac:dyDescent="0.25"/>
  <cols>
    <col min="1" max="1" width="3" customWidth="1"/>
    <col min="2" max="2" width="7.28515625" customWidth="1"/>
    <col min="3" max="3" width="10.5703125" customWidth="1"/>
    <col min="4" max="4" width="9.7109375" customWidth="1"/>
    <col min="5" max="5" width="8.42578125" customWidth="1"/>
    <col min="6" max="6" width="15.85546875" customWidth="1"/>
    <col min="7" max="7" width="14.42578125" customWidth="1"/>
    <col min="8" max="8" width="10.42578125" customWidth="1"/>
    <col min="9" max="9" width="18.5703125" customWidth="1"/>
    <col min="10" max="10" width="7" customWidth="1"/>
    <col min="11" max="11" width="15.5703125" customWidth="1"/>
    <col min="12" max="12" width="19.28515625" customWidth="1"/>
    <col min="13" max="14" width="14.85546875" customWidth="1"/>
  </cols>
  <sheetData>
    <row r="1" spans="2:12" ht="15" customHeight="1" x14ac:dyDescent="0.25"/>
    <row r="2" spans="2:12" ht="15" customHeight="1" x14ac:dyDescent="0.25"/>
    <row r="3" spans="2:12" ht="15" customHeight="1" x14ac:dyDescent="0.25"/>
    <row r="4" spans="2:12" ht="30" customHeight="1" x14ac:dyDescent="0.25">
      <c r="C4" s="1"/>
      <c r="D4" s="133" t="s">
        <v>208</v>
      </c>
      <c r="E4" s="133"/>
      <c r="F4" s="133"/>
      <c r="G4" s="133"/>
      <c r="H4" s="133"/>
      <c r="I4" s="133"/>
      <c r="J4" s="133"/>
      <c r="K4" s="133"/>
      <c r="L4" s="1"/>
    </row>
    <row r="5" spans="2:12" ht="12.95" customHeight="1" x14ac:dyDescent="0.25"/>
    <row r="6" spans="2:12" ht="12.95" customHeight="1" thickBot="1" x14ac:dyDescent="0.3"/>
    <row r="7" spans="2:12" ht="30" customHeight="1" thickTop="1" x14ac:dyDescent="0.25">
      <c r="B7" s="208" t="s">
        <v>44</v>
      </c>
      <c r="C7" s="209"/>
      <c r="D7" s="209"/>
      <c r="E7" s="209"/>
      <c r="F7" s="209"/>
      <c r="G7" s="209"/>
      <c r="H7" s="209"/>
      <c r="I7" s="209"/>
      <c r="J7" s="209"/>
      <c r="K7" s="210"/>
    </row>
    <row r="8" spans="2:12" ht="21" customHeight="1" x14ac:dyDescent="0.25">
      <c r="B8" s="204" t="s">
        <v>45</v>
      </c>
      <c r="C8" s="205"/>
      <c r="D8" s="205"/>
      <c r="E8" s="205"/>
      <c r="F8" s="205"/>
      <c r="G8" s="211" t="s">
        <v>180</v>
      </c>
      <c r="H8" s="211"/>
      <c r="I8" s="211"/>
      <c r="J8" s="211"/>
      <c r="K8" s="212"/>
    </row>
    <row r="9" spans="2:12" ht="21" customHeight="1" x14ac:dyDescent="0.25">
      <c r="B9" s="204" t="s">
        <v>46</v>
      </c>
      <c r="C9" s="205"/>
      <c r="D9" s="205"/>
      <c r="E9" s="205"/>
      <c r="F9" s="205"/>
      <c r="G9" s="2" t="s">
        <v>168</v>
      </c>
      <c r="H9" s="3"/>
      <c r="I9" s="3"/>
      <c r="J9" s="3"/>
      <c r="K9" s="4"/>
    </row>
    <row r="10" spans="2:12" ht="21" customHeight="1" x14ac:dyDescent="0.25">
      <c r="B10" s="204" t="s">
        <v>47</v>
      </c>
      <c r="C10" s="205"/>
      <c r="D10" s="205"/>
      <c r="E10" s="205"/>
      <c r="F10" s="205"/>
      <c r="G10" s="7">
        <v>127535</v>
      </c>
      <c r="H10" s="5"/>
      <c r="I10" s="5"/>
      <c r="J10" s="5"/>
      <c r="K10" s="6"/>
    </row>
    <row r="11" spans="2:12" ht="57" customHeight="1" x14ac:dyDescent="0.25">
      <c r="B11" s="213" t="s">
        <v>171</v>
      </c>
      <c r="C11" s="214"/>
      <c r="D11" s="214"/>
      <c r="E11" s="214"/>
      <c r="F11" s="214"/>
      <c r="G11" s="215" t="s">
        <v>67</v>
      </c>
      <c r="H11" s="211"/>
      <c r="I11" s="216" t="s">
        <v>68</v>
      </c>
      <c r="J11" s="217"/>
      <c r="K11" s="218"/>
    </row>
    <row r="12" spans="2:12" ht="21" customHeight="1" x14ac:dyDescent="0.25">
      <c r="B12" s="204" t="s">
        <v>48</v>
      </c>
      <c r="C12" s="205"/>
      <c r="D12" s="205"/>
      <c r="E12" s="205"/>
      <c r="F12" s="205"/>
      <c r="G12" s="211" t="s">
        <v>49</v>
      </c>
      <c r="H12" s="211"/>
      <c r="I12" s="211"/>
      <c r="J12" s="211"/>
      <c r="K12" s="212"/>
    </row>
    <row r="13" spans="2:12" ht="21" customHeight="1" x14ac:dyDescent="0.25">
      <c r="B13" s="204" t="s">
        <v>50</v>
      </c>
      <c r="C13" s="205"/>
      <c r="D13" s="205"/>
      <c r="E13" s="205"/>
      <c r="F13" s="205"/>
      <c r="G13" s="206" t="s">
        <v>51</v>
      </c>
      <c r="H13" s="206"/>
      <c r="I13" s="206"/>
      <c r="J13" s="206"/>
      <c r="K13" s="207"/>
    </row>
    <row r="14" spans="2:12" ht="21" customHeight="1" x14ac:dyDescent="0.25">
      <c r="B14" s="224" t="s">
        <v>52</v>
      </c>
      <c r="C14" s="225"/>
      <c r="D14" s="225"/>
      <c r="E14" s="225"/>
      <c r="F14" s="225"/>
      <c r="G14" s="219" t="s">
        <v>181</v>
      </c>
      <c r="H14" s="220"/>
      <c r="I14" s="220"/>
      <c r="J14" s="220"/>
      <c r="K14" s="221"/>
    </row>
    <row r="15" spans="2:12" ht="21" customHeight="1" x14ac:dyDescent="0.25">
      <c r="B15" s="226"/>
      <c r="C15" s="227"/>
      <c r="D15" s="227"/>
      <c r="E15" s="227"/>
      <c r="F15" s="227"/>
      <c r="G15" s="228" t="s">
        <v>182</v>
      </c>
      <c r="H15" s="229"/>
      <c r="I15" s="229"/>
      <c r="J15" s="229"/>
      <c r="K15" s="230"/>
    </row>
    <row r="16" spans="2:12" ht="21" customHeight="1" x14ac:dyDescent="0.25">
      <c r="B16" s="204" t="s">
        <v>53</v>
      </c>
      <c r="C16" s="205"/>
      <c r="D16" s="205"/>
      <c r="E16" s="205"/>
      <c r="F16" s="205"/>
      <c r="G16" s="222" t="s">
        <v>54</v>
      </c>
      <c r="H16" s="222"/>
      <c r="I16" s="222"/>
      <c r="J16" s="222"/>
      <c r="K16" s="223"/>
      <c r="L16" s="8"/>
    </row>
    <row r="17" spans="2:11" ht="21" customHeight="1" x14ac:dyDescent="0.25">
      <c r="B17" s="204" t="s">
        <v>55</v>
      </c>
      <c r="C17" s="205"/>
      <c r="D17" s="205"/>
      <c r="E17" s="205"/>
      <c r="F17" s="205"/>
      <c r="G17" s="211">
        <v>1</v>
      </c>
      <c r="H17" s="211"/>
      <c r="I17" s="211"/>
      <c r="J17" s="211"/>
      <c r="K17" s="212"/>
    </row>
    <row r="18" spans="2:11" ht="21" customHeight="1" x14ac:dyDescent="0.25">
      <c r="B18" s="204" t="s">
        <v>56</v>
      </c>
      <c r="C18" s="205"/>
      <c r="D18" s="205"/>
      <c r="E18" s="205"/>
      <c r="F18" s="205"/>
      <c r="G18" s="211">
        <v>8760</v>
      </c>
      <c r="H18" s="211"/>
      <c r="I18" s="211"/>
      <c r="J18" s="211"/>
      <c r="K18" s="212"/>
    </row>
    <row r="19" spans="2:11" ht="21" customHeight="1" x14ac:dyDescent="0.25">
      <c r="B19" s="204" t="s">
        <v>57</v>
      </c>
      <c r="C19" s="205"/>
      <c r="D19" s="205"/>
      <c r="E19" s="205"/>
      <c r="F19" s="205"/>
      <c r="G19" s="231">
        <f>62+31</f>
        <v>93</v>
      </c>
      <c r="H19" s="231"/>
      <c r="I19" s="231"/>
      <c r="J19" s="231"/>
      <c r="K19" s="232"/>
    </row>
    <row r="20" spans="2:11" ht="21" customHeight="1" x14ac:dyDescent="0.25">
      <c r="B20" s="204" t="s">
        <v>58</v>
      </c>
      <c r="C20" s="205"/>
      <c r="D20" s="205"/>
      <c r="E20" s="205"/>
      <c r="F20" s="205"/>
      <c r="G20" s="215" t="s">
        <v>188</v>
      </c>
      <c r="H20" s="215"/>
      <c r="I20" s="215"/>
      <c r="J20" s="215"/>
      <c r="K20" s="233"/>
    </row>
    <row r="21" spans="2:11" ht="21" customHeight="1" x14ac:dyDescent="0.25">
      <c r="B21" s="204" t="s">
        <v>59</v>
      </c>
      <c r="C21" s="205"/>
      <c r="D21" s="205"/>
      <c r="E21" s="205"/>
      <c r="F21" s="205"/>
      <c r="G21" s="211" t="s">
        <v>60</v>
      </c>
      <c r="H21" s="211"/>
      <c r="I21" s="211"/>
      <c r="J21" s="211"/>
      <c r="K21" s="212"/>
    </row>
    <row r="22" spans="2:11" ht="21" customHeight="1" x14ac:dyDescent="0.25">
      <c r="B22" s="204" t="s">
        <v>61</v>
      </c>
      <c r="C22" s="205"/>
      <c r="D22" s="205"/>
      <c r="E22" s="205"/>
      <c r="F22" s="205"/>
      <c r="G22" s="211" t="s">
        <v>62</v>
      </c>
      <c r="H22" s="211"/>
      <c r="I22" s="211"/>
      <c r="J22" s="211"/>
      <c r="K22" s="212"/>
    </row>
    <row r="23" spans="2:11" ht="21" customHeight="1" x14ac:dyDescent="0.25">
      <c r="B23" s="204" t="s">
        <v>63</v>
      </c>
      <c r="C23" s="205"/>
      <c r="D23" s="205"/>
      <c r="E23" s="205"/>
      <c r="F23" s="205"/>
      <c r="G23" s="211" t="s">
        <v>64</v>
      </c>
      <c r="H23" s="211"/>
      <c r="I23" s="211"/>
      <c r="J23" s="211"/>
      <c r="K23" s="212"/>
    </row>
    <row r="24" spans="2:11" ht="21" customHeight="1" thickBot="1" x14ac:dyDescent="0.3">
      <c r="B24" s="234" t="s">
        <v>65</v>
      </c>
      <c r="C24" s="235"/>
      <c r="D24" s="235"/>
      <c r="E24" s="235"/>
      <c r="F24" s="235"/>
      <c r="G24" s="236" t="s">
        <v>66</v>
      </c>
      <c r="H24" s="236"/>
      <c r="I24" s="236"/>
      <c r="J24" s="236"/>
      <c r="K24" s="237"/>
    </row>
    <row r="25" spans="2:11" ht="15" customHeight="1" thickTop="1" x14ac:dyDescent="0.25"/>
    <row r="26" spans="2:11" ht="15" customHeight="1" x14ac:dyDescent="0.25"/>
    <row r="27" spans="2:11" ht="15" customHeight="1" x14ac:dyDescent="0.25"/>
    <row r="28" spans="2:11" ht="15" customHeight="1" x14ac:dyDescent="0.25"/>
    <row r="29" spans="2:11" ht="15" customHeight="1" x14ac:dyDescent="0.25"/>
    <row r="30" spans="2:11" ht="15" customHeight="1" x14ac:dyDescent="0.25"/>
    <row r="31" spans="2:11" ht="15" customHeight="1" x14ac:dyDescent="0.25"/>
    <row r="32" spans="2:11" ht="15" customHeight="1" x14ac:dyDescent="0.25"/>
    <row r="33" spans="2:11" ht="15" customHeight="1" x14ac:dyDescent="0.25"/>
    <row r="34" spans="2:11" ht="15" customHeight="1" x14ac:dyDescent="0.25"/>
    <row r="35" spans="2:11" ht="15" customHeight="1" x14ac:dyDescent="0.25"/>
    <row r="36" spans="2:11" ht="14.25" customHeight="1" x14ac:dyDescent="0.25"/>
    <row r="37" spans="2:11" ht="15" hidden="1" customHeight="1" x14ac:dyDescent="0.25"/>
    <row r="38" spans="2:11" ht="15" customHeight="1" x14ac:dyDescent="0.25"/>
    <row r="39" spans="2:11" ht="30" customHeight="1" x14ac:dyDescent="0.25">
      <c r="C39" s="1"/>
      <c r="D39" s="133" t="s">
        <v>208</v>
      </c>
      <c r="E39" s="133"/>
      <c r="F39" s="133"/>
      <c r="G39" s="133"/>
      <c r="H39" s="133"/>
      <c r="I39" s="133"/>
      <c r="J39" s="133"/>
      <c r="K39" s="133"/>
    </row>
    <row r="40" spans="2:11" ht="12.95" customHeight="1" x14ac:dyDescent="0.25"/>
    <row r="41" spans="2:11" ht="5.25" customHeight="1" x14ac:dyDescent="0.25"/>
    <row r="42" spans="2:11" ht="20.100000000000001" customHeight="1" x14ac:dyDescent="0.25">
      <c r="B42" s="9" t="s">
        <v>69</v>
      </c>
    </row>
    <row r="43" spans="2:11" ht="5.0999999999999996" customHeight="1" thickBot="1" x14ac:dyDescent="0.3"/>
    <row r="44" spans="2:11" ht="23.1" customHeight="1" thickTop="1" x14ac:dyDescent="0.25">
      <c r="B44" s="202" t="s">
        <v>70</v>
      </c>
      <c r="C44" s="192"/>
      <c r="D44" s="192"/>
      <c r="E44" s="192"/>
      <c r="F44" s="203"/>
      <c r="G44" s="191" t="s">
        <v>71</v>
      </c>
      <c r="H44" s="203"/>
      <c r="I44" s="191" t="s">
        <v>72</v>
      </c>
      <c r="J44" s="192"/>
      <c r="K44" s="193"/>
    </row>
    <row r="45" spans="2:11" ht="20.100000000000001" customHeight="1" x14ac:dyDescent="0.25">
      <c r="B45" s="160" t="s">
        <v>101</v>
      </c>
      <c r="C45" s="96"/>
      <c r="D45" s="96"/>
      <c r="E45" s="96"/>
      <c r="F45" s="96"/>
      <c r="G45" s="96" t="s">
        <v>102</v>
      </c>
      <c r="H45" s="96"/>
      <c r="I45" s="198">
        <v>514353</v>
      </c>
      <c r="J45" s="199"/>
      <c r="K45" s="200"/>
    </row>
    <row r="46" spans="2:11" ht="20.100000000000001" customHeight="1" thickBot="1" x14ac:dyDescent="0.3">
      <c r="B46" s="185" t="s">
        <v>103</v>
      </c>
      <c r="C46" s="186"/>
      <c r="D46" s="186"/>
      <c r="E46" s="186"/>
      <c r="F46" s="177"/>
      <c r="G46" s="147" t="s">
        <v>73</v>
      </c>
      <c r="H46" s="147"/>
      <c r="I46" s="196">
        <v>2640235</v>
      </c>
      <c r="J46" s="196"/>
      <c r="K46" s="197"/>
    </row>
    <row r="47" spans="2:11" ht="15.75" thickTop="1" x14ac:dyDescent="0.25"/>
    <row r="49" spans="1:11" ht="20.100000000000001" customHeight="1" x14ac:dyDescent="0.25">
      <c r="B49" s="9" t="s">
        <v>74</v>
      </c>
    </row>
    <row r="50" spans="1:11" ht="5.0999999999999996" customHeight="1" thickBot="1" x14ac:dyDescent="0.3"/>
    <row r="51" spans="1:11" ht="23.1" customHeight="1" thickTop="1" x14ac:dyDescent="0.25">
      <c r="B51" s="171" t="s">
        <v>75</v>
      </c>
      <c r="C51" s="172"/>
      <c r="D51" s="172" t="s">
        <v>71</v>
      </c>
      <c r="E51" s="172"/>
      <c r="F51" s="172" t="s">
        <v>76</v>
      </c>
      <c r="G51" s="172"/>
      <c r="H51" s="172"/>
      <c r="I51" s="191" t="s">
        <v>77</v>
      </c>
      <c r="J51" s="192"/>
      <c r="K51" s="193"/>
    </row>
    <row r="52" spans="1:11" ht="20.100000000000001" customHeight="1" x14ac:dyDescent="0.25">
      <c r="B52" s="201" t="s">
        <v>104</v>
      </c>
      <c r="C52" s="82"/>
      <c r="D52" s="80" t="s">
        <v>105</v>
      </c>
      <c r="E52" s="82"/>
      <c r="F52" s="80"/>
      <c r="G52" s="81"/>
      <c r="H52" s="82"/>
      <c r="I52" s="198">
        <v>10410240</v>
      </c>
      <c r="J52" s="199"/>
      <c r="K52" s="200"/>
    </row>
    <row r="53" spans="1:11" ht="20.100000000000001" customHeight="1" thickBot="1" x14ac:dyDescent="0.3">
      <c r="B53" s="156" t="s">
        <v>78</v>
      </c>
      <c r="C53" s="147"/>
      <c r="D53" s="194" t="s">
        <v>106</v>
      </c>
      <c r="E53" s="195"/>
      <c r="F53" s="147"/>
      <c r="G53" s="147"/>
      <c r="H53" s="147"/>
      <c r="I53" s="196">
        <v>8848704</v>
      </c>
      <c r="J53" s="196"/>
      <c r="K53" s="197"/>
    </row>
    <row r="54" spans="1:11" ht="15" customHeight="1" thickTop="1" x14ac:dyDescent="0.25"/>
    <row r="55" spans="1:11" ht="15" customHeight="1" x14ac:dyDescent="0.25"/>
    <row r="56" spans="1:11" ht="15" customHeight="1" x14ac:dyDescent="0.25">
      <c r="B56" s="10" t="s">
        <v>79</v>
      </c>
    </row>
    <row r="57" spans="1:11" ht="5.0999999999999996" customHeight="1" thickBot="1" x14ac:dyDescent="0.3"/>
    <row r="58" spans="1:11" ht="24" customHeight="1" thickTop="1" x14ac:dyDescent="0.25">
      <c r="B58" s="171" t="s">
        <v>80</v>
      </c>
      <c r="C58" s="172"/>
      <c r="D58" s="172"/>
      <c r="E58" s="172"/>
      <c r="F58" s="172"/>
      <c r="G58" s="172" t="s">
        <v>71</v>
      </c>
      <c r="H58" s="172"/>
      <c r="I58" s="172" t="s">
        <v>81</v>
      </c>
      <c r="J58" s="172"/>
      <c r="K58" s="173"/>
    </row>
    <row r="59" spans="1:11" ht="20.100000000000001" customHeight="1" x14ac:dyDescent="0.25">
      <c r="B59" s="181" t="s">
        <v>82</v>
      </c>
      <c r="C59" s="182"/>
      <c r="D59" s="182"/>
      <c r="E59" s="182"/>
      <c r="F59" s="149"/>
      <c r="G59" s="96" t="s">
        <v>83</v>
      </c>
      <c r="H59" s="96"/>
      <c r="I59" s="189">
        <v>2000</v>
      </c>
      <c r="J59" s="189"/>
      <c r="K59" s="190"/>
    </row>
    <row r="60" spans="1:11" ht="20.100000000000001" customHeight="1" x14ac:dyDescent="0.25">
      <c r="B60" s="181" t="s">
        <v>107</v>
      </c>
      <c r="C60" s="182"/>
      <c r="D60" s="182"/>
      <c r="E60" s="182"/>
      <c r="F60" s="149"/>
      <c r="G60" s="96" t="s">
        <v>83</v>
      </c>
      <c r="H60" s="96"/>
      <c r="I60" s="183">
        <v>430248</v>
      </c>
      <c r="J60" s="183"/>
      <c r="K60" s="184"/>
    </row>
    <row r="61" spans="1:11" ht="20.100000000000001" customHeight="1" thickBot="1" x14ac:dyDescent="0.3">
      <c r="B61" s="185" t="s">
        <v>85</v>
      </c>
      <c r="C61" s="186"/>
      <c r="D61" s="186"/>
      <c r="E61" s="186"/>
      <c r="F61" s="177"/>
      <c r="G61" s="147" t="s">
        <v>86</v>
      </c>
      <c r="H61" s="147"/>
      <c r="I61" s="187">
        <v>1119277</v>
      </c>
      <c r="J61" s="187"/>
      <c r="K61" s="188"/>
    </row>
    <row r="62" spans="1:11" ht="15" customHeight="1" thickTop="1" x14ac:dyDescent="0.25">
      <c r="I62" s="36"/>
      <c r="J62" s="36"/>
      <c r="K62" s="36"/>
    </row>
    <row r="63" spans="1:11" ht="15" customHeight="1" x14ac:dyDescent="0.25"/>
    <row r="64" spans="1:11" ht="15" customHeight="1" x14ac:dyDescent="0.25">
      <c r="A64" s="11"/>
      <c r="B64" s="9" t="s">
        <v>87</v>
      </c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5.0999999999999996" customHeight="1" thickBot="1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24" customHeight="1" thickTop="1" x14ac:dyDescent="0.25">
      <c r="A66" s="11"/>
      <c r="B66" s="179" t="s">
        <v>88</v>
      </c>
      <c r="C66" s="180"/>
      <c r="D66" s="180"/>
      <c r="E66" s="180"/>
      <c r="F66" s="180"/>
      <c r="G66" s="12" t="s">
        <v>89</v>
      </c>
      <c r="H66" s="172" t="s">
        <v>90</v>
      </c>
      <c r="I66" s="172"/>
      <c r="J66" s="172" t="s">
        <v>91</v>
      </c>
      <c r="K66" s="173"/>
    </row>
    <row r="67" spans="1:11" ht="20.100000000000001" customHeight="1" x14ac:dyDescent="0.25">
      <c r="A67" s="11"/>
      <c r="B67" s="164" t="s">
        <v>92</v>
      </c>
      <c r="C67" s="165"/>
      <c r="D67" s="165"/>
      <c r="E67" s="165"/>
      <c r="F67" s="165"/>
      <c r="G67" s="13" t="s">
        <v>25</v>
      </c>
      <c r="H67" s="166" t="s">
        <v>25</v>
      </c>
      <c r="I67" s="149"/>
      <c r="J67" s="166" t="s">
        <v>25</v>
      </c>
      <c r="K67" s="167"/>
    </row>
    <row r="68" spans="1:11" ht="20.100000000000001" customHeight="1" x14ac:dyDescent="0.25">
      <c r="A68" s="11"/>
      <c r="B68" s="164" t="s">
        <v>93</v>
      </c>
      <c r="C68" s="165"/>
      <c r="D68" s="165"/>
      <c r="E68" s="165"/>
      <c r="F68" s="165"/>
      <c r="G68" s="13" t="s">
        <v>25</v>
      </c>
      <c r="H68" s="166" t="s">
        <v>25</v>
      </c>
      <c r="I68" s="149"/>
      <c r="J68" s="166" t="s">
        <v>25</v>
      </c>
      <c r="K68" s="167"/>
    </row>
    <row r="69" spans="1:11" ht="20.100000000000001" customHeight="1" x14ac:dyDescent="0.25">
      <c r="A69" s="11"/>
      <c r="B69" s="164" t="s">
        <v>94</v>
      </c>
      <c r="C69" s="165"/>
      <c r="D69" s="165"/>
      <c r="E69" s="165"/>
      <c r="F69" s="165"/>
      <c r="G69" s="13" t="s">
        <v>25</v>
      </c>
      <c r="H69" s="166" t="s">
        <v>25</v>
      </c>
      <c r="I69" s="149"/>
      <c r="J69" s="166" t="s">
        <v>25</v>
      </c>
      <c r="K69" s="167"/>
    </row>
    <row r="70" spans="1:11" ht="20.100000000000001" customHeight="1" x14ac:dyDescent="0.25">
      <c r="A70" s="11"/>
      <c r="B70" s="164" t="s">
        <v>95</v>
      </c>
      <c r="C70" s="165"/>
      <c r="D70" s="165"/>
      <c r="E70" s="165"/>
      <c r="F70" s="165"/>
      <c r="G70" s="13" t="s">
        <v>25</v>
      </c>
      <c r="H70" s="166" t="s">
        <v>25</v>
      </c>
      <c r="I70" s="149"/>
      <c r="J70" s="166" t="s">
        <v>25</v>
      </c>
      <c r="K70" s="167"/>
    </row>
    <row r="71" spans="1:11" ht="20.100000000000001" customHeight="1" x14ac:dyDescent="0.25">
      <c r="A71" s="11"/>
      <c r="B71" s="168" t="s">
        <v>96</v>
      </c>
      <c r="C71" s="169"/>
      <c r="D71" s="169"/>
      <c r="E71" s="169"/>
      <c r="F71" s="170"/>
      <c r="G71" s="13" t="s">
        <v>25</v>
      </c>
      <c r="H71" s="166" t="s">
        <v>25</v>
      </c>
      <c r="I71" s="149"/>
      <c r="J71" s="166" t="s">
        <v>25</v>
      </c>
      <c r="K71" s="167"/>
    </row>
    <row r="72" spans="1:11" ht="20.100000000000001" customHeight="1" x14ac:dyDescent="0.25">
      <c r="A72" s="11"/>
      <c r="B72" s="164" t="s">
        <v>97</v>
      </c>
      <c r="C72" s="165"/>
      <c r="D72" s="165"/>
      <c r="E72" s="165"/>
      <c r="F72" s="165"/>
      <c r="G72" s="13" t="s">
        <v>25</v>
      </c>
      <c r="H72" s="166" t="s">
        <v>25</v>
      </c>
      <c r="I72" s="149"/>
      <c r="J72" s="166" t="s">
        <v>25</v>
      </c>
      <c r="K72" s="167"/>
    </row>
    <row r="73" spans="1:11" ht="20.100000000000001" customHeight="1" x14ac:dyDescent="0.25">
      <c r="A73" s="11"/>
      <c r="B73" s="164" t="s">
        <v>98</v>
      </c>
      <c r="C73" s="165"/>
      <c r="D73" s="165"/>
      <c r="E73" s="165"/>
      <c r="F73" s="165"/>
      <c r="G73" s="13" t="s">
        <v>25</v>
      </c>
      <c r="H73" s="166" t="s">
        <v>25</v>
      </c>
      <c r="I73" s="149"/>
      <c r="J73" s="166" t="s">
        <v>25</v>
      </c>
      <c r="K73" s="167"/>
    </row>
    <row r="74" spans="1:11" ht="20.100000000000001" customHeight="1" x14ac:dyDescent="0.25">
      <c r="A74" s="11"/>
      <c r="B74" s="164" t="s">
        <v>99</v>
      </c>
      <c r="C74" s="165"/>
      <c r="D74" s="165"/>
      <c r="E74" s="165"/>
      <c r="F74" s="165"/>
      <c r="G74" s="13" t="s">
        <v>25</v>
      </c>
      <c r="H74" s="166" t="s">
        <v>25</v>
      </c>
      <c r="I74" s="149"/>
      <c r="J74" s="166" t="s">
        <v>25</v>
      </c>
      <c r="K74" s="167"/>
    </row>
    <row r="75" spans="1:11" ht="20.100000000000001" customHeight="1" thickBot="1" x14ac:dyDescent="0.3">
      <c r="A75" s="11"/>
      <c r="B75" s="174" t="s">
        <v>100</v>
      </c>
      <c r="C75" s="175"/>
      <c r="D75" s="175"/>
      <c r="E75" s="175"/>
      <c r="F75" s="175"/>
      <c r="G75" s="14" t="s">
        <v>25</v>
      </c>
      <c r="H75" s="176" t="s">
        <v>25</v>
      </c>
      <c r="I75" s="177"/>
      <c r="J75" s="176" t="s">
        <v>25</v>
      </c>
      <c r="K75" s="178"/>
    </row>
    <row r="76" spans="1:11" ht="15" customHeight="1" thickTop="1" x14ac:dyDescent="0.25"/>
    <row r="77" spans="1:11" ht="15" customHeight="1" x14ac:dyDescent="0.25"/>
    <row r="78" spans="1:11" ht="15" customHeight="1" x14ac:dyDescent="0.25"/>
    <row r="79" spans="1:11" ht="30" customHeight="1" x14ac:dyDescent="0.25">
      <c r="C79" s="1"/>
      <c r="D79" s="133" t="s">
        <v>208</v>
      </c>
      <c r="E79" s="133"/>
      <c r="F79" s="133"/>
      <c r="G79" s="133"/>
      <c r="H79" s="133"/>
      <c r="I79" s="133"/>
      <c r="J79" s="133"/>
      <c r="K79" s="133"/>
    </row>
    <row r="80" spans="1:11" ht="12.95" customHeight="1" x14ac:dyDescent="0.25"/>
    <row r="81" spans="1:12" ht="12.95" customHeight="1" x14ac:dyDescent="0.25"/>
    <row r="82" spans="1:12" ht="20.100000000000001" customHeight="1" x14ac:dyDescent="0.25">
      <c r="A82" s="11"/>
      <c r="B82" s="9" t="s">
        <v>108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6.95" customHeight="1" thickBot="1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20.100000000000001" customHeight="1" thickTop="1" x14ac:dyDescent="0.25">
      <c r="A84" s="11"/>
      <c r="B84" s="171"/>
      <c r="C84" s="172"/>
      <c r="D84" s="172"/>
      <c r="E84" s="172" t="s">
        <v>109</v>
      </c>
      <c r="F84" s="172"/>
      <c r="G84" s="172" t="s">
        <v>110</v>
      </c>
      <c r="H84" s="172"/>
      <c r="I84" s="172" t="s">
        <v>81</v>
      </c>
      <c r="J84" s="172"/>
      <c r="K84" s="173"/>
      <c r="L84" s="11"/>
    </row>
    <row r="85" spans="1:12" ht="15.75" x14ac:dyDescent="0.25">
      <c r="A85" s="11"/>
      <c r="B85" s="160" t="s">
        <v>111</v>
      </c>
      <c r="C85" s="96"/>
      <c r="D85" s="96"/>
      <c r="E85" s="96" t="s">
        <v>112</v>
      </c>
      <c r="F85" s="96"/>
      <c r="G85" s="96" t="s">
        <v>84</v>
      </c>
      <c r="H85" s="96"/>
      <c r="I85" s="83">
        <v>14065</v>
      </c>
      <c r="J85" s="83"/>
      <c r="K85" s="161"/>
      <c r="L85" s="11"/>
    </row>
    <row r="86" spans="1:12" ht="15.75" x14ac:dyDescent="0.25">
      <c r="A86" s="11"/>
      <c r="B86" s="160" t="s">
        <v>113</v>
      </c>
      <c r="C86" s="96"/>
      <c r="D86" s="96"/>
      <c r="E86" s="162" t="s">
        <v>25</v>
      </c>
      <c r="F86" s="96"/>
      <c r="G86" s="162" t="s">
        <v>25</v>
      </c>
      <c r="H86" s="96"/>
      <c r="I86" s="162" t="s">
        <v>25</v>
      </c>
      <c r="J86" s="96"/>
      <c r="K86" s="163"/>
      <c r="L86" s="11"/>
    </row>
    <row r="87" spans="1:12" ht="16.5" thickBot="1" x14ac:dyDescent="0.3">
      <c r="A87" s="11"/>
      <c r="B87" s="156" t="s">
        <v>114</v>
      </c>
      <c r="C87" s="147"/>
      <c r="D87" s="147"/>
      <c r="E87" s="157" t="s">
        <v>25</v>
      </c>
      <c r="F87" s="147"/>
      <c r="G87" s="157" t="s">
        <v>25</v>
      </c>
      <c r="H87" s="147"/>
      <c r="I87" s="157" t="s">
        <v>25</v>
      </c>
      <c r="J87" s="147"/>
      <c r="K87" s="158"/>
      <c r="L87" s="11"/>
    </row>
    <row r="88" spans="1:12" ht="16.5" thickTop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21.95" customHeight="1" x14ac:dyDescent="0.25">
      <c r="A89" s="11"/>
      <c r="B89" s="247" t="s">
        <v>115</v>
      </c>
      <c r="C89" s="248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6.95" customHeight="1" thickBot="1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42.75" customHeight="1" thickTop="1" thickBot="1" x14ac:dyDescent="0.3">
      <c r="A91" s="11"/>
      <c r="B91" s="32" t="s">
        <v>174</v>
      </c>
      <c r="C91" s="107" t="s">
        <v>116</v>
      </c>
      <c r="D91" s="108"/>
      <c r="E91" s="66" t="s">
        <v>117</v>
      </c>
      <c r="F91" s="17" t="s">
        <v>118</v>
      </c>
      <c r="G91" s="19" t="s">
        <v>119</v>
      </c>
      <c r="H91" s="72" t="s">
        <v>175</v>
      </c>
      <c r="I91" s="107"/>
      <c r="J91" s="159"/>
      <c r="K91" s="108"/>
      <c r="L91" s="20" t="s">
        <v>120</v>
      </c>
    </row>
    <row r="92" spans="1:12" ht="15.75" x14ac:dyDescent="0.25">
      <c r="A92" s="11"/>
      <c r="B92" s="69">
        <v>1</v>
      </c>
      <c r="C92" s="137" t="s">
        <v>127</v>
      </c>
      <c r="D92" s="138"/>
      <c r="E92" s="149"/>
      <c r="F92" s="18" t="s">
        <v>128</v>
      </c>
      <c r="G92" s="21" t="s">
        <v>121</v>
      </c>
      <c r="H92" s="22">
        <v>35</v>
      </c>
      <c r="I92" s="151" t="s">
        <v>210</v>
      </c>
      <c r="J92" s="151"/>
      <c r="K92" s="151"/>
      <c r="L92" s="25" t="s">
        <v>122</v>
      </c>
    </row>
    <row r="93" spans="1:12" ht="15.75" x14ac:dyDescent="0.25">
      <c r="A93" s="11"/>
      <c r="B93" s="69">
        <v>2</v>
      </c>
      <c r="C93" s="120" t="s">
        <v>127</v>
      </c>
      <c r="D93" s="121"/>
      <c r="E93" s="149"/>
      <c r="F93" s="18" t="s">
        <v>128</v>
      </c>
      <c r="G93" s="23" t="s">
        <v>123</v>
      </c>
      <c r="H93" s="68">
        <v>350</v>
      </c>
      <c r="I93" s="152" t="s">
        <v>211</v>
      </c>
      <c r="J93" s="152"/>
      <c r="K93" s="152"/>
      <c r="L93" s="70" t="s">
        <v>122</v>
      </c>
    </row>
    <row r="94" spans="1:12" ht="15.75" x14ac:dyDescent="0.25">
      <c r="A94" s="11"/>
      <c r="B94" s="69">
        <v>3</v>
      </c>
      <c r="C94" s="120" t="s">
        <v>127</v>
      </c>
      <c r="D94" s="121"/>
      <c r="E94" s="149"/>
      <c r="F94" s="18" t="s">
        <v>128</v>
      </c>
      <c r="G94" s="23" t="s">
        <v>124</v>
      </c>
      <c r="H94" s="68">
        <v>100</v>
      </c>
      <c r="I94" s="152" t="s">
        <v>212</v>
      </c>
      <c r="J94" s="152"/>
      <c r="K94" s="152"/>
      <c r="L94" s="70" t="s">
        <v>122</v>
      </c>
    </row>
    <row r="95" spans="1:12" ht="16.5" thickBot="1" x14ac:dyDescent="0.3">
      <c r="A95" s="11"/>
      <c r="B95" s="69">
        <v>4</v>
      </c>
      <c r="C95" s="122" t="s">
        <v>127</v>
      </c>
      <c r="D95" s="123"/>
      <c r="E95" s="149"/>
      <c r="F95" s="18" t="s">
        <v>128</v>
      </c>
      <c r="G95" s="24" t="s">
        <v>129</v>
      </c>
      <c r="H95" s="73">
        <v>5</v>
      </c>
      <c r="I95" s="153" t="s">
        <v>213</v>
      </c>
      <c r="J95" s="153"/>
      <c r="K95" s="153"/>
      <c r="L95" s="26" t="s">
        <v>122</v>
      </c>
    </row>
    <row r="96" spans="1:12" ht="15.75" customHeight="1" x14ac:dyDescent="0.25">
      <c r="A96" s="11"/>
      <c r="B96" s="69">
        <v>5</v>
      </c>
      <c r="C96" s="137" t="s">
        <v>130</v>
      </c>
      <c r="D96" s="138"/>
      <c r="E96" s="149"/>
      <c r="F96" s="18" t="s">
        <v>128</v>
      </c>
      <c r="G96" s="21" t="s">
        <v>121</v>
      </c>
      <c r="H96" s="22">
        <v>35</v>
      </c>
      <c r="I96" s="151" t="s">
        <v>214</v>
      </c>
      <c r="J96" s="151"/>
      <c r="K96" s="151"/>
      <c r="L96" s="25" t="s">
        <v>122</v>
      </c>
    </row>
    <row r="97" spans="1:12" ht="15.75" customHeight="1" x14ac:dyDescent="0.25">
      <c r="A97" s="11"/>
      <c r="B97" s="69">
        <v>6</v>
      </c>
      <c r="C97" s="120" t="s">
        <v>130</v>
      </c>
      <c r="D97" s="121"/>
      <c r="E97" s="149"/>
      <c r="F97" s="18" t="s">
        <v>128</v>
      </c>
      <c r="G97" s="23" t="s">
        <v>123</v>
      </c>
      <c r="H97" s="68">
        <v>350</v>
      </c>
      <c r="I97" s="152" t="s">
        <v>215</v>
      </c>
      <c r="J97" s="152"/>
      <c r="K97" s="152"/>
      <c r="L97" s="70" t="s">
        <v>122</v>
      </c>
    </row>
    <row r="98" spans="1:12" ht="15.75" customHeight="1" x14ac:dyDescent="0.25">
      <c r="A98" s="11"/>
      <c r="B98" s="69">
        <v>7</v>
      </c>
      <c r="C98" s="120" t="s">
        <v>130</v>
      </c>
      <c r="D98" s="121"/>
      <c r="E98" s="149"/>
      <c r="F98" s="18" t="s">
        <v>128</v>
      </c>
      <c r="G98" s="23" t="s">
        <v>124</v>
      </c>
      <c r="H98" s="68">
        <v>100</v>
      </c>
      <c r="I98" s="152" t="s">
        <v>216</v>
      </c>
      <c r="J98" s="152"/>
      <c r="K98" s="152"/>
      <c r="L98" s="70" t="s">
        <v>122</v>
      </c>
    </row>
    <row r="99" spans="1:12" ht="15.75" customHeight="1" thickBot="1" x14ac:dyDescent="0.3">
      <c r="A99" s="11"/>
      <c r="B99" s="69">
        <v>8</v>
      </c>
      <c r="C99" s="122" t="s">
        <v>130</v>
      </c>
      <c r="D99" s="123"/>
      <c r="E99" s="149"/>
      <c r="F99" s="18" t="s">
        <v>128</v>
      </c>
      <c r="G99" s="24" t="s">
        <v>129</v>
      </c>
      <c r="H99" s="73">
        <v>5</v>
      </c>
      <c r="I99" s="153" t="s">
        <v>217</v>
      </c>
      <c r="J99" s="153"/>
      <c r="K99" s="153"/>
      <c r="L99" s="26" t="s">
        <v>122</v>
      </c>
    </row>
    <row r="100" spans="1:12" ht="15.75" customHeight="1" x14ac:dyDescent="0.25">
      <c r="A100" s="11"/>
      <c r="B100" s="69">
        <v>9</v>
      </c>
      <c r="C100" s="137" t="s">
        <v>131</v>
      </c>
      <c r="D100" s="138"/>
      <c r="E100" s="150"/>
      <c r="F100" s="18" t="s">
        <v>128</v>
      </c>
      <c r="G100" s="21" t="s">
        <v>121</v>
      </c>
      <c r="H100" s="22">
        <v>35</v>
      </c>
      <c r="I100" s="151" t="s">
        <v>218</v>
      </c>
      <c r="J100" s="151"/>
      <c r="K100" s="151"/>
      <c r="L100" s="25" t="s">
        <v>122</v>
      </c>
    </row>
    <row r="101" spans="1:12" ht="15.75" customHeight="1" x14ac:dyDescent="0.25">
      <c r="A101" s="11"/>
      <c r="B101" s="69">
        <v>10</v>
      </c>
      <c r="C101" s="120" t="s">
        <v>131</v>
      </c>
      <c r="D101" s="121"/>
      <c r="E101" s="150"/>
      <c r="F101" s="18" t="s">
        <v>128</v>
      </c>
      <c r="G101" s="23" t="s">
        <v>123</v>
      </c>
      <c r="H101" s="68">
        <v>350</v>
      </c>
      <c r="I101" s="152" t="s">
        <v>219</v>
      </c>
      <c r="J101" s="152"/>
      <c r="K101" s="152"/>
      <c r="L101" s="70" t="s">
        <v>122</v>
      </c>
    </row>
    <row r="102" spans="1:12" ht="15.75" customHeight="1" x14ac:dyDescent="0.25">
      <c r="A102" s="11"/>
      <c r="B102" s="69">
        <v>11</v>
      </c>
      <c r="C102" s="120" t="s">
        <v>131</v>
      </c>
      <c r="D102" s="121"/>
      <c r="E102" s="150"/>
      <c r="F102" s="18" t="s">
        <v>128</v>
      </c>
      <c r="G102" s="23" t="s">
        <v>124</v>
      </c>
      <c r="H102" s="68">
        <v>100</v>
      </c>
      <c r="I102" s="127" t="s">
        <v>220</v>
      </c>
      <c r="J102" s="128"/>
      <c r="K102" s="129"/>
      <c r="L102" s="70" t="s">
        <v>122</v>
      </c>
    </row>
    <row r="103" spans="1:12" ht="15.75" customHeight="1" thickBot="1" x14ac:dyDescent="0.3">
      <c r="A103" s="11"/>
      <c r="B103" s="69">
        <v>12</v>
      </c>
      <c r="C103" s="122" t="s">
        <v>131</v>
      </c>
      <c r="D103" s="123"/>
      <c r="E103" s="150"/>
      <c r="F103" s="18" t="s">
        <v>128</v>
      </c>
      <c r="G103" s="24" t="s">
        <v>129</v>
      </c>
      <c r="H103" s="73">
        <v>5</v>
      </c>
      <c r="I103" s="124" t="s">
        <v>221</v>
      </c>
      <c r="J103" s="125"/>
      <c r="K103" s="126"/>
      <c r="L103" s="26" t="s">
        <v>122</v>
      </c>
    </row>
    <row r="104" spans="1:12" ht="15.75" customHeight="1" x14ac:dyDescent="0.25">
      <c r="A104" s="11"/>
      <c r="B104" s="69">
        <v>13</v>
      </c>
      <c r="C104" s="137" t="s">
        <v>132</v>
      </c>
      <c r="D104" s="138"/>
      <c r="E104" s="150"/>
      <c r="F104" s="18" t="s">
        <v>128</v>
      </c>
      <c r="G104" s="21" t="s">
        <v>121</v>
      </c>
      <c r="H104" s="22">
        <v>35</v>
      </c>
      <c r="I104" s="130" t="s">
        <v>222</v>
      </c>
      <c r="J104" s="131"/>
      <c r="K104" s="132"/>
      <c r="L104" s="25" t="s">
        <v>122</v>
      </c>
    </row>
    <row r="105" spans="1:12" ht="15.75" customHeight="1" x14ac:dyDescent="0.25">
      <c r="A105" s="11"/>
      <c r="B105" s="69">
        <v>14</v>
      </c>
      <c r="C105" s="120" t="s">
        <v>132</v>
      </c>
      <c r="D105" s="121"/>
      <c r="E105" s="150"/>
      <c r="F105" s="18" t="s">
        <v>128</v>
      </c>
      <c r="G105" s="23" t="s">
        <v>123</v>
      </c>
      <c r="H105" s="68">
        <v>350</v>
      </c>
      <c r="I105" s="127" t="s">
        <v>223</v>
      </c>
      <c r="J105" s="128"/>
      <c r="K105" s="129"/>
      <c r="L105" s="70" t="s">
        <v>122</v>
      </c>
    </row>
    <row r="106" spans="1:12" ht="15.75" customHeight="1" x14ac:dyDescent="0.25">
      <c r="A106" s="11"/>
      <c r="B106" s="69">
        <v>15</v>
      </c>
      <c r="C106" s="120" t="s">
        <v>132</v>
      </c>
      <c r="D106" s="121"/>
      <c r="E106" s="150"/>
      <c r="F106" s="18" t="s">
        <v>128</v>
      </c>
      <c r="G106" s="23" t="s">
        <v>124</v>
      </c>
      <c r="H106" s="68">
        <v>100</v>
      </c>
      <c r="I106" s="127" t="s">
        <v>224</v>
      </c>
      <c r="J106" s="128"/>
      <c r="K106" s="129"/>
      <c r="L106" s="70" t="s">
        <v>122</v>
      </c>
    </row>
    <row r="107" spans="1:12" ht="15.75" customHeight="1" thickBot="1" x14ac:dyDescent="0.3">
      <c r="A107" s="11"/>
      <c r="B107" s="69">
        <v>16</v>
      </c>
      <c r="C107" s="122" t="s">
        <v>132</v>
      </c>
      <c r="D107" s="123"/>
      <c r="E107" s="150"/>
      <c r="F107" s="18" t="s">
        <v>128</v>
      </c>
      <c r="G107" s="24" t="s">
        <v>129</v>
      </c>
      <c r="H107" s="73">
        <v>5</v>
      </c>
      <c r="I107" s="124" t="s">
        <v>225</v>
      </c>
      <c r="J107" s="125"/>
      <c r="K107" s="126"/>
      <c r="L107" s="26" t="s">
        <v>122</v>
      </c>
    </row>
    <row r="108" spans="1:12" ht="28.5" customHeight="1" thickBot="1" x14ac:dyDescent="0.3">
      <c r="A108" s="11"/>
      <c r="B108" s="67">
        <v>17</v>
      </c>
      <c r="C108" s="154" t="s">
        <v>125</v>
      </c>
      <c r="D108" s="145"/>
      <c r="E108" s="147"/>
      <c r="F108" s="15"/>
      <c r="G108" s="27" t="s">
        <v>126</v>
      </c>
      <c r="H108" s="28" t="s">
        <v>173</v>
      </c>
      <c r="I108" s="155" t="s">
        <v>226</v>
      </c>
      <c r="J108" s="155"/>
      <c r="K108" s="155"/>
      <c r="L108" s="29" t="s">
        <v>122</v>
      </c>
    </row>
    <row r="109" spans="1:12" ht="6.95" customHeight="1" thickTop="1" x14ac:dyDescent="0.25">
      <c r="A109" s="11"/>
      <c r="B109" s="33"/>
      <c r="C109" s="34"/>
      <c r="D109" s="34"/>
      <c r="E109" s="33"/>
      <c r="F109" s="35"/>
      <c r="G109" s="33"/>
      <c r="H109" s="34"/>
      <c r="I109" s="33"/>
      <c r="J109" s="33"/>
      <c r="K109" s="33"/>
      <c r="L109" s="33"/>
    </row>
    <row r="110" spans="1:12" ht="64.5" customHeight="1" x14ac:dyDescent="0.25">
      <c r="A110" s="11"/>
      <c r="B110" s="139" t="s">
        <v>169</v>
      </c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</row>
    <row r="111" spans="1:12" ht="64.5" customHeight="1" x14ac:dyDescent="0.25">
      <c r="A111" s="1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</row>
    <row r="112" spans="1:12" ht="2.25" customHeight="1" x14ac:dyDescent="0.25"/>
    <row r="113" spans="1:14" ht="15" customHeight="1" x14ac:dyDescent="0.25"/>
    <row r="114" spans="1:14" ht="30" customHeight="1" x14ac:dyDescent="0.25">
      <c r="C114" s="1"/>
      <c r="D114" s="133" t="s">
        <v>208</v>
      </c>
      <c r="E114" s="133"/>
      <c r="F114" s="133"/>
      <c r="G114" s="133"/>
      <c r="H114" s="133"/>
      <c r="I114" s="133"/>
      <c r="J114" s="133"/>
      <c r="K114" s="133"/>
    </row>
    <row r="115" spans="1:14" ht="12.95" customHeight="1" x14ac:dyDescent="0.25"/>
    <row r="116" spans="1:14" ht="12.95" customHeight="1" x14ac:dyDescent="0.25"/>
    <row r="117" spans="1:14" ht="24.95" customHeight="1" x14ac:dyDescent="0.25">
      <c r="A117" s="11"/>
      <c r="B117" s="16" t="s">
        <v>133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 ht="8.1" customHeight="1" thickBot="1" x14ac:dyDescent="0.3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1:14" ht="58.5" customHeight="1" thickTop="1" x14ac:dyDescent="0.25">
      <c r="A119" s="11"/>
      <c r="B119" s="99" t="s">
        <v>134</v>
      </c>
      <c r="C119" s="100"/>
      <c r="D119" s="103" t="s">
        <v>135</v>
      </c>
      <c r="E119" s="100"/>
      <c r="F119" s="105" t="s">
        <v>136</v>
      </c>
      <c r="G119" s="107" t="s">
        <v>137</v>
      </c>
      <c r="H119" s="108"/>
      <c r="I119" s="107" t="s">
        <v>176</v>
      </c>
      <c r="J119" s="108"/>
      <c r="K119" s="134" t="s">
        <v>177</v>
      </c>
      <c r="L119" s="135"/>
      <c r="M119" s="135"/>
      <c r="N119" s="136"/>
    </row>
    <row r="120" spans="1:14" ht="15.75" x14ac:dyDescent="0.25">
      <c r="A120" s="11"/>
      <c r="B120" s="101"/>
      <c r="C120" s="102"/>
      <c r="D120" s="104"/>
      <c r="E120" s="102"/>
      <c r="F120" s="106"/>
      <c r="G120" s="109"/>
      <c r="H120" s="110"/>
      <c r="I120" s="109"/>
      <c r="J120" s="110"/>
      <c r="K120" s="74"/>
      <c r="L120" s="75"/>
      <c r="M120" s="75"/>
      <c r="N120" s="76"/>
    </row>
    <row r="121" spans="1:14" ht="11.25" customHeight="1" x14ac:dyDescent="0.25">
      <c r="A121" s="11"/>
      <c r="B121" s="98">
        <v>1</v>
      </c>
      <c r="C121" s="91"/>
      <c r="D121" s="91">
        <v>2</v>
      </c>
      <c r="E121" s="91"/>
      <c r="F121" s="30">
        <v>3</v>
      </c>
      <c r="G121" s="91">
        <v>4</v>
      </c>
      <c r="H121" s="91"/>
      <c r="I121" s="91">
        <v>5</v>
      </c>
      <c r="J121" s="91"/>
      <c r="K121" s="77">
        <v>6</v>
      </c>
      <c r="L121" s="78"/>
      <c r="M121" s="78"/>
      <c r="N121" s="79"/>
    </row>
    <row r="122" spans="1:14" ht="20.100000000000001" customHeight="1" x14ac:dyDescent="0.25">
      <c r="A122" s="31">
        <v>1</v>
      </c>
      <c r="B122" s="140" t="s">
        <v>172</v>
      </c>
      <c r="C122" s="141"/>
      <c r="D122" s="93" t="s">
        <v>170</v>
      </c>
      <c r="E122" s="93"/>
      <c r="F122" s="93" t="s">
        <v>183</v>
      </c>
      <c r="G122" s="96" t="s">
        <v>138</v>
      </c>
      <c r="H122" s="96"/>
      <c r="I122" s="83" t="s">
        <v>139</v>
      </c>
      <c r="J122" s="83"/>
      <c r="K122" s="80" t="s">
        <v>204</v>
      </c>
      <c r="L122" s="81"/>
      <c r="M122" s="81"/>
      <c r="N122" s="82"/>
    </row>
    <row r="123" spans="1:14" ht="20.100000000000001" customHeight="1" x14ac:dyDescent="0.25">
      <c r="A123" s="31">
        <v>2</v>
      </c>
      <c r="B123" s="142"/>
      <c r="C123" s="143"/>
      <c r="D123" s="93"/>
      <c r="E123" s="93"/>
      <c r="F123" s="93"/>
      <c r="G123" s="96" t="s">
        <v>140</v>
      </c>
      <c r="H123" s="96"/>
      <c r="I123" s="83">
        <v>60</v>
      </c>
      <c r="J123" s="83"/>
      <c r="K123" s="80" t="s">
        <v>205</v>
      </c>
      <c r="L123" s="81"/>
      <c r="M123" s="81"/>
      <c r="N123" s="82"/>
    </row>
    <row r="124" spans="1:14" ht="20.100000000000001" customHeight="1" x14ac:dyDescent="0.25">
      <c r="A124" s="31">
        <v>3</v>
      </c>
      <c r="B124" s="142"/>
      <c r="C124" s="143"/>
      <c r="D124" s="93"/>
      <c r="E124" s="93"/>
      <c r="F124" s="93"/>
      <c r="G124" s="96" t="s">
        <v>141</v>
      </c>
      <c r="H124" s="96"/>
      <c r="I124" s="80">
        <v>25</v>
      </c>
      <c r="J124" s="82"/>
      <c r="K124" s="80" t="s">
        <v>206</v>
      </c>
      <c r="L124" s="81"/>
      <c r="M124" s="81"/>
      <c r="N124" s="82"/>
    </row>
    <row r="125" spans="1:14" ht="20.100000000000001" customHeight="1" x14ac:dyDescent="0.25">
      <c r="A125" s="31">
        <v>4</v>
      </c>
      <c r="B125" s="142"/>
      <c r="C125" s="143"/>
      <c r="D125" s="93"/>
      <c r="E125" s="93"/>
      <c r="F125" s="93"/>
      <c r="G125" s="96" t="s">
        <v>142</v>
      </c>
      <c r="H125" s="96"/>
      <c r="I125" s="80">
        <v>125</v>
      </c>
      <c r="J125" s="82"/>
      <c r="K125" s="80" t="s">
        <v>207</v>
      </c>
      <c r="L125" s="81"/>
      <c r="M125" s="81"/>
      <c r="N125" s="82"/>
    </row>
    <row r="126" spans="1:14" ht="20.100000000000001" customHeight="1" x14ac:dyDescent="0.25">
      <c r="A126" s="31">
        <v>5</v>
      </c>
      <c r="B126" s="142"/>
      <c r="C126" s="143"/>
      <c r="D126" s="93"/>
      <c r="E126" s="93"/>
      <c r="F126" s="93"/>
      <c r="G126" s="96" t="s">
        <v>143</v>
      </c>
      <c r="H126" s="96"/>
      <c r="I126" s="80">
        <v>3</v>
      </c>
      <c r="J126" s="82"/>
      <c r="K126" s="80" t="s">
        <v>199</v>
      </c>
      <c r="L126" s="81"/>
      <c r="M126" s="81"/>
      <c r="N126" s="82"/>
    </row>
    <row r="127" spans="1:14" ht="20.100000000000001" customHeight="1" x14ac:dyDescent="0.25">
      <c r="A127" s="31">
        <v>6</v>
      </c>
      <c r="B127" s="142"/>
      <c r="C127" s="143"/>
      <c r="D127" s="93"/>
      <c r="E127" s="93"/>
      <c r="F127" s="93"/>
      <c r="G127" s="96" t="s">
        <v>144</v>
      </c>
      <c r="H127" s="96"/>
      <c r="I127" s="80">
        <v>2</v>
      </c>
      <c r="J127" s="82"/>
      <c r="K127" s="80" t="s">
        <v>200</v>
      </c>
      <c r="L127" s="81"/>
      <c r="M127" s="81"/>
      <c r="N127" s="82"/>
    </row>
    <row r="128" spans="1:14" ht="20.100000000000001" customHeight="1" x14ac:dyDescent="0.25">
      <c r="A128" s="31">
        <v>7</v>
      </c>
      <c r="B128" s="142"/>
      <c r="C128" s="143"/>
      <c r="D128" s="93"/>
      <c r="E128" s="93"/>
      <c r="F128" s="93"/>
      <c r="G128" s="115" t="s">
        <v>147</v>
      </c>
      <c r="H128" s="116"/>
      <c r="I128" s="80">
        <v>15</v>
      </c>
      <c r="J128" s="82"/>
      <c r="K128" s="80" t="s">
        <v>201</v>
      </c>
      <c r="L128" s="81"/>
      <c r="M128" s="81"/>
      <c r="N128" s="82"/>
    </row>
    <row r="129" spans="1:14" ht="30" customHeight="1" x14ac:dyDescent="0.25">
      <c r="A129" s="31">
        <v>8</v>
      </c>
      <c r="B129" s="142"/>
      <c r="C129" s="143"/>
      <c r="D129" s="93"/>
      <c r="E129" s="93"/>
      <c r="F129" s="93"/>
      <c r="G129" s="146" t="s">
        <v>145</v>
      </c>
      <c r="H129" s="141"/>
      <c r="I129" s="83">
        <v>20</v>
      </c>
      <c r="J129" s="83"/>
      <c r="K129" s="80" t="s">
        <v>202</v>
      </c>
      <c r="L129" s="81"/>
      <c r="M129" s="81"/>
      <c r="N129" s="82"/>
    </row>
    <row r="130" spans="1:14" ht="20.100000000000001" customHeight="1" thickBot="1" x14ac:dyDescent="0.3">
      <c r="A130" s="31">
        <v>9</v>
      </c>
      <c r="B130" s="144"/>
      <c r="C130" s="145"/>
      <c r="D130" s="111"/>
      <c r="E130" s="111"/>
      <c r="F130" s="111"/>
      <c r="G130" s="147" t="s">
        <v>146</v>
      </c>
      <c r="H130" s="147"/>
      <c r="I130" s="148">
        <v>2000</v>
      </c>
      <c r="J130" s="148"/>
      <c r="K130" s="112" t="s">
        <v>203</v>
      </c>
      <c r="L130" s="113"/>
      <c r="M130" s="113"/>
      <c r="N130" s="114"/>
    </row>
    <row r="131" spans="1:14" ht="16.5" thickTop="1" x14ac:dyDescent="0.2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1:14" ht="42.75" customHeight="1" x14ac:dyDescent="0.2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1:14" ht="28.5" customHeight="1" x14ac:dyDescent="0.25">
      <c r="B133" s="9" t="s">
        <v>148</v>
      </c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4" ht="8.1" customHeight="1" thickBot="1" x14ac:dyDescent="0.3"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4" ht="54.75" customHeight="1" x14ac:dyDescent="0.25">
      <c r="B135" s="118" t="s">
        <v>149</v>
      </c>
      <c r="C135" s="86"/>
      <c r="D135" s="86" t="s">
        <v>150</v>
      </c>
      <c r="E135" s="86"/>
      <c r="F135" s="86"/>
      <c r="G135" s="86" t="s">
        <v>178</v>
      </c>
      <c r="H135" s="86"/>
      <c r="I135" s="86" t="s">
        <v>179</v>
      </c>
      <c r="J135" s="86"/>
      <c r="K135" s="86"/>
      <c r="L135" s="86"/>
      <c r="M135" s="86"/>
      <c r="N135" s="87"/>
    </row>
    <row r="136" spans="1:14" ht="15.75" customHeight="1" x14ac:dyDescent="0.25">
      <c r="B136" s="119"/>
      <c r="C136" s="88"/>
      <c r="D136" s="88"/>
      <c r="E136" s="88"/>
      <c r="F136" s="88"/>
      <c r="G136" s="88"/>
      <c r="H136" s="88"/>
      <c r="I136" s="88" t="s">
        <v>192</v>
      </c>
      <c r="J136" s="88"/>
      <c r="K136" s="88"/>
      <c r="L136" s="88" t="s">
        <v>193</v>
      </c>
      <c r="M136" s="88"/>
      <c r="N136" s="89"/>
    </row>
    <row r="137" spans="1:14" ht="12.75" customHeight="1" x14ac:dyDescent="0.25">
      <c r="B137" s="90">
        <v>1</v>
      </c>
      <c r="C137" s="91"/>
      <c r="D137" s="91">
        <v>2</v>
      </c>
      <c r="E137" s="91"/>
      <c r="F137" s="91"/>
      <c r="G137" s="91">
        <v>3</v>
      </c>
      <c r="H137" s="91"/>
      <c r="I137" s="91">
        <v>4</v>
      </c>
      <c r="J137" s="91"/>
      <c r="K137" s="91"/>
      <c r="L137" s="91">
        <v>5</v>
      </c>
      <c r="M137" s="91"/>
      <c r="N137" s="117"/>
    </row>
    <row r="138" spans="1:14" ht="21.95" customHeight="1" x14ac:dyDescent="0.25">
      <c r="B138" s="92" t="s">
        <v>184</v>
      </c>
      <c r="C138" s="93"/>
      <c r="D138" s="96" t="s">
        <v>138</v>
      </c>
      <c r="E138" s="96"/>
      <c r="F138" s="96"/>
      <c r="G138" s="96" t="s">
        <v>154</v>
      </c>
      <c r="H138" s="96"/>
      <c r="I138" s="83" t="s">
        <v>189</v>
      </c>
      <c r="J138" s="83"/>
      <c r="K138" s="83"/>
      <c r="L138" s="83" t="s">
        <v>191</v>
      </c>
      <c r="M138" s="83"/>
      <c r="N138" s="84"/>
    </row>
    <row r="139" spans="1:14" ht="21.95" customHeight="1" x14ac:dyDescent="0.25">
      <c r="B139" s="92"/>
      <c r="C139" s="93"/>
      <c r="D139" s="96" t="s">
        <v>142</v>
      </c>
      <c r="E139" s="96"/>
      <c r="F139" s="96"/>
      <c r="G139" s="96" t="s">
        <v>151</v>
      </c>
      <c r="H139" s="96"/>
      <c r="I139" s="83">
        <v>16</v>
      </c>
      <c r="J139" s="83"/>
      <c r="K139" s="83"/>
      <c r="L139" s="83">
        <v>17</v>
      </c>
      <c r="M139" s="83"/>
      <c r="N139" s="84"/>
    </row>
    <row r="140" spans="1:14" ht="21.95" customHeight="1" x14ac:dyDescent="0.25">
      <c r="B140" s="92"/>
      <c r="C140" s="93"/>
      <c r="D140" s="96" t="s">
        <v>141</v>
      </c>
      <c r="E140" s="96"/>
      <c r="F140" s="96"/>
      <c r="G140" s="96" t="s">
        <v>155</v>
      </c>
      <c r="H140" s="96"/>
      <c r="I140" s="83">
        <v>2</v>
      </c>
      <c r="J140" s="83"/>
      <c r="K140" s="83"/>
      <c r="L140" s="83">
        <v>2</v>
      </c>
      <c r="M140" s="83"/>
      <c r="N140" s="84"/>
    </row>
    <row r="141" spans="1:14" ht="21.95" customHeight="1" x14ac:dyDescent="0.25">
      <c r="B141" s="92"/>
      <c r="C141" s="93"/>
      <c r="D141" s="96" t="s">
        <v>152</v>
      </c>
      <c r="E141" s="96"/>
      <c r="F141" s="96"/>
      <c r="G141" s="96">
        <v>57</v>
      </c>
      <c r="H141" s="96"/>
      <c r="I141" s="83">
        <v>13</v>
      </c>
      <c r="J141" s="83"/>
      <c r="K141" s="83"/>
      <c r="L141" s="83">
        <v>29</v>
      </c>
      <c r="M141" s="83"/>
      <c r="N141" s="84"/>
    </row>
    <row r="142" spans="1:14" ht="21.95" customHeight="1" x14ac:dyDescent="0.25">
      <c r="B142" s="92"/>
      <c r="C142" s="93"/>
      <c r="D142" s="96" t="s">
        <v>153</v>
      </c>
      <c r="E142" s="96"/>
      <c r="F142" s="96"/>
      <c r="G142" s="96" t="s">
        <v>156</v>
      </c>
      <c r="H142" s="96"/>
      <c r="I142" s="83" t="s">
        <v>190</v>
      </c>
      <c r="J142" s="83"/>
      <c r="K142" s="83"/>
      <c r="L142" s="83" t="s">
        <v>190</v>
      </c>
      <c r="M142" s="83"/>
      <c r="N142" s="83"/>
    </row>
    <row r="143" spans="1:14" ht="21.95" customHeight="1" thickBot="1" x14ac:dyDescent="0.3">
      <c r="B143" s="94"/>
      <c r="C143" s="95"/>
      <c r="D143" s="97" t="s">
        <v>144</v>
      </c>
      <c r="E143" s="97"/>
      <c r="F143" s="97"/>
      <c r="G143" s="97" t="s">
        <v>157</v>
      </c>
      <c r="H143" s="97"/>
      <c r="I143" s="85" t="s">
        <v>187</v>
      </c>
      <c r="J143" s="85"/>
      <c r="K143" s="85"/>
      <c r="L143" s="85" t="s">
        <v>187</v>
      </c>
      <c r="M143" s="85"/>
      <c r="N143" s="85"/>
    </row>
    <row r="144" spans="1:14" ht="15.75" x14ac:dyDescent="0.25"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2:14" ht="15.75" x14ac:dyDescent="0.2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2:14" ht="15.75" x14ac:dyDescent="0.2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2:14" ht="15.75" x14ac:dyDescent="0.2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</sheetData>
  <mergeCells count="232">
    <mergeCell ref="B18:F18"/>
    <mergeCell ref="G18:K18"/>
    <mergeCell ref="B19:F19"/>
    <mergeCell ref="G19:K19"/>
    <mergeCell ref="B20:F20"/>
    <mergeCell ref="G20:K20"/>
    <mergeCell ref="B24:F24"/>
    <mergeCell ref="G24:K24"/>
    <mergeCell ref="B21:F21"/>
    <mergeCell ref="G21:K21"/>
    <mergeCell ref="B22:F22"/>
    <mergeCell ref="G22:K22"/>
    <mergeCell ref="B23:F23"/>
    <mergeCell ref="G23:K23"/>
    <mergeCell ref="D4:K4"/>
    <mergeCell ref="D39:K39"/>
    <mergeCell ref="B44:F44"/>
    <mergeCell ref="G44:H44"/>
    <mergeCell ref="I44:K44"/>
    <mergeCell ref="B13:F13"/>
    <mergeCell ref="G13:K13"/>
    <mergeCell ref="B7:K7"/>
    <mergeCell ref="B8:F8"/>
    <mergeCell ref="G8:K8"/>
    <mergeCell ref="B9:F9"/>
    <mergeCell ref="B10:F10"/>
    <mergeCell ref="B11:F11"/>
    <mergeCell ref="G11:H11"/>
    <mergeCell ref="I11:K11"/>
    <mergeCell ref="B12:F12"/>
    <mergeCell ref="G12:K12"/>
    <mergeCell ref="G14:K14"/>
    <mergeCell ref="B16:F16"/>
    <mergeCell ref="G16:K16"/>
    <mergeCell ref="B17:F17"/>
    <mergeCell ref="G17:K17"/>
    <mergeCell ref="B14:F15"/>
    <mergeCell ref="G15:K15"/>
    <mergeCell ref="B51:C51"/>
    <mergeCell ref="D51:E51"/>
    <mergeCell ref="F51:H51"/>
    <mergeCell ref="I51:K51"/>
    <mergeCell ref="B53:C53"/>
    <mergeCell ref="D53:E53"/>
    <mergeCell ref="F53:H53"/>
    <mergeCell ref="I53:K53"/>
    <mergeCell ref="B45:F45"/>
    <mergeCell ref="G45:H45"/>
    <mergeCell ref="I45:K45"/>
    <mergeCell ref="B46:F46"/>
    <mergeCell ref="G46:H46"/>
    <mergeCell ref="I46:K46"/>
    <mergeCell ref="B52:C52"/>
    <mergeCell ref="D52:E52"/>
    <mergeCell ref="F52:H52"/>
    <mergeCell ref="I52:K52"/>
    <mergeCell ref="B60:F60"/>
    <mergeCell ref="G60:H60"/>
    <mergeCell ref="I60:K60"/>
    <mergeCell ref="B61:F61"/>
    <mergeCell ref="G61:H61"/>
    <mergeCell ref="I61:K61"/>
    <mergeCell ref="B58:F58"/>
    <mergeCell ref="G58:H58"/>
    <mergeCell ref="I58:K58"/>
    <mergeCell ref="B59:F59"/>
    <mergeCell ref="G59:H59"/>
    <mergeCell ref="I59:K59"/>
    <mergeCell ref="B68:F68"/>
    <mergeCell ref="H68:I68"/>
    <mergeCell ref="J68:K68"/>
    <mergeCell ref="B69:F69"/>
    <mergeCell ref="H69:I69"/>
    <mergeCell ref="J69:K69"/>
    <mergeCell ref="B66:F66"/>
    <mergeCell ref="H66:I66"/>
    <mergeCell ref="J66:K66"/>
    <mergeCell ref="B67:F67"/>
    <mergeCell ref="H67:I67"/>
    <mergeCell ref="J67:K67"/>
    <mergeCell ref="D79:K79"/>
    <mergeCell ref="B84:D84"/>
    <mergeCell ref="E84:F84"/>
    <mergeCell ref="G84:H84"/>
    <mergeCell ref="I84:K84"/>
    <mergeCell ref="B74:F74"/>
    <mergeCell ref="H74:I74"/>
    <mergeCell ref="J74:K74"/>
    <mergeCell ref="B75:F75"/>
    <mergeCell ref="H75:I75"/>
    <mergeCell ref="J75:K75"/>
    <mergeCell ref="B72:F72"/>
    <mergeCell ref="H72:I72"/>
    <mergeCell ref="J72:K72"/>
    <mergeCell ref="B73:F73"/>
    <mergeCell ref="H73:I73"/>
    <mergeCell ref="J73:K73"/>
    <mergeCell ref="B70:F70"/>
    <mergeCell ref="H70:I70"/>
    <mergeCell ref="J70:K70"/>
    <mergeCell ref="B71:F71"/>
    <mergeCell ref="H71:I71"/>
    <mergeCell ref="J71:K71"/>
    <mergeCell ref="B87:D87"/>
    <mergeCell ref="E87:F87"/>
    <mergeCell ref="G87:H87"/>
    <mergeCell ref="I87:K87"/>
    <mergeCell ref="C91:D91"/>
    <mergeCell ref="I91:K91"/>
    <mergeCell ref="B85:D85"/>
    <mergeCell ref="E85:F85"/>
    <mergeCell ref="G85:H85"/>
    <mergeCell ref="I85:K85"/>
    <mergeCell ref="B86:D86"/>
    <mergeCell ref="E86:F86"/>
    <mergeCell ref="G86:H86"/>
    <mergeCell ref="I86:K86"/>
    <mergeCell ref="C92:D92"/>
    <mergeCell ref="E92:E108"/>
    <mergeCell ref="I92:K92"/>
    <mergeCell ref="C93:D93"/>
    <mergeCell ref="I93:K93"/>
    <mergeCell ref="C94:D94"/>
    <mergeCell ref="I94:K94"/>
    <mergeCell ref="C95:D95"/>
    <mergeCell ref="I95:K95"/>
    <mergeCell ref="C96:D96"/>
    <mergeCell ref="I96:K96"/>
    <mergeCell ref="C97:D97"/>
    <mergeCell ref="I97:K97"/>
    <mergeCell ref="C98:D98"/>
    <mergeCell ref="I98:K98"/>
    <mergeCell ref="C99:D99"/>
    <mergeCell ref="I99:K99"/>
    <mergeCell ref="C108:D108"/>
    <mergeCell ref="I108:K108"/>
    <mergeCell ref="I100:K100"/>
    <mergeCell ref="I101:K101"/>
    <mergeCell ref="I102:K102"/>
    <mergeCell ref="I103:K103"/>
    <mergeCell ref="C100:D100"/>
    <mergeCell ref="B135:C136"/>
    <mergeCell ref="D135:F136"/>
    <mergeCell ref="G135:H136"/>
    <mergeCell ref="C101:D101"/>
    <mergeCell ref="C102:D102"/>
    <mergeCell ref="C103:D103"/>
    <mergeCell ref="I107:K107"/>
    <mergeCell ref="I106:K106"/>
    <mergeCell ref="I104:K104"/>
    <mergeCell ref="I105:K105"/>
    <mergeCell ref="G125:H125"/>
    <mergeCell ref="I125:J125"/>
    <mergeCell ref="D114:K114"/>
    <mergeCell ref="K119:N119"/>
    <mergeCell ref="C104:D104"/>
    <mergeCell ref="C105:D105"/>
    <mergeCell ref="C106:D106"/>
    <mergeCell ref="C107:D107"/>
    <mergeCell ref="B110:L110"/>
    <mergeCell ref="B122:C130"/>
    <mergeCell ref="G129:H129"/>
    <mergeCell ref="I129:J129"/>
    <mergeCell ref="G130:H130"/>
    <mergeCell ref="I130:J130"/>
    <mergeCell ref="G122:H122"/>
    <mergeCell ref="I122:J122"/>
    <mergeCell ref="G123:H123"/>
    <mergeCell ref="I123:J123"/>
    <mergeCell ref="G124:H124"/>
    <mergeCell ref="I124:J124"/>
    <mergeCell ref="D122:E130"/>
    <mergeCell ref="D139:F139"/>
    <mergeCell ref="G139:H139"/>
    <mergeCell ref="I139:K139"/>
    <mergeCell ref="G126:H126"/>
    <mergeCell ref="K130:N130"/>
    <mergeCell ref="F122:F130"/>
    <mergeCell ref="I126:J126"/>
    <mergeCell ref="G127:H127"/>
    <mergeCell ref="I127:J127"/>
    <mergeCell ref="G128:H128"/>
    <mergeCell ref="I128:J128"/>
    <mergeCell ref="K129:N129"/>
    <mergeCell ref="L137:N137"/>
    <mergeCell ref="L138:N138"/>
    <mergeCell ref="B121:C121"/>
    <mergeCell ref="D121:E121"/>
    <mergeCell ref="G121:H121"/>
    <mergeCell ref="I121:J121"/>
    <mergeCell ref="B119:C120"/>
    <mergeCell ref="D119:E120"/>
    <mergeCell ref="F119:F120"/>
    <mergeCell ref="G119:H120"/>
    <mergeCell ref="I119:J120"/>
    <mergeCell ref="B137:C137"/>
    <mergeCell ref="D137:F137"/>
    <mergeCell ref="G137:H137"/>
    <mergeCell ref="I137:K137"/>
    <mergeCell ref="B138:C143"/>
    <mergeCell ref="D138:F138"/>
    <mergeCell ref="G138:H138"/>
    <mergeCell ref="D142:F142"/>
    <mergeCell ref="G142:H142"/>
    <mergeCell ref="I142:K142"/>
    <mergeCell ref="D143:F143"/>
    <mergeCell ref="G143:H143"/>
    <mergeCell ref="I143:K143"/>
    <mergeCell ref="D140:F140"/>
    <mergeCell ref="G140:H140"/>
    <mergeCell ref="I140:K140"/>
    <mergeCell ref="D141:F141"/>
    <mergeCell ref="G141:H141"/>
    <mergeCell ref="I141:K141"/>
    <mergeCell ref="L139:N139"/>
    <mergeCell ref="L140:N140"/>
    <mergeCell ref="L141:N141"/>
    <mergeCell ref="L142:N142"/>
    <mergeCell ref="L143:N143"/>
    <mergeCell ref="I135:N135"/>
    <mergeCell ref="I136:K136"/>
    <mergeCell ref="L136:N136"/>
    <mergeCell ref="I138:K138"/>
    <mergeCell ref="K120:N120"/>
    <mergeCell ref="K121:N121"/>
    <mergeCell ref="K122:N122"/>
    <mergeCell ref="K123:N123"/>
    <mergeCell ref="K124:N124"/>
    <mergeCell ref="K125:N125"/>
    <mergeCell ref="K126:N126"/>
    <mergeCell ref="K127:N127"/>
    <mergeCell ref="K128:N128"/>
  </mergeCells>
  <hyperlinks>
    <hyperlink ref="G24" r:id="rId1" xr:uid="{00000000-0004-0000-0000-000000000000}"/>
  </hyperlinks>
  <pageMargins left="0.16" right="0.16" top="0.16" bottom="0.16" header="0.16" footer="0.16"/>
  <pageSetup paperSize="9" scale="84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17"/>
  <sheetViews>
    <sheetView tabSelected="1" topLeftCell="C307" zoomScale="120" zoomScaleNormal="120" workbookViewId="0">
      <selection activeCell="L314" sqref="L314"/>
    </sheetView>
  </sheetViews>
  <sheetFormatPr defaultRowHeight="15" x14ac:dyDescent="0.25"/>
  <cols>
    <col min="1" max="1" width="3" style="46" customWidth="1"/>
    <col min="2" max="2" width="22.85546875" style="46" customWidth="1"/>
    <col min="3" max="3" width="31.140625" style="46" customWidth="1"/>
    <col min="4" max="4" width="9.42578125" style="46" customWidth="1"/>
    <col min="5" max="5" width="10" style="46" customWidth="1"/>
    <col min="6" max="6" width="8.42578125" style="46" customWidth="1"/>
    <col min="7" max="7" width="6.85546875" style="46" customWidth="1"/>
    <col min="8" max="8" width="8.140625" style="46" customWidth="1"/>
    <col min="9" max="9" width="24.7109375" style="46" customWidth="1"/>
    <col min="10" max="10" width="6.28515625" style="46" customWidth="1"/>
    <col min="11" max="11" width="6.85546875" style="46" customWidth="1"/>
    <col min="12" max="12" width="27.28515625" style="46" customWidth="1"/>
    <col min="13" max="13" width="7" style="46" customWidth="1"/>
    <col min="14" max="16384" width="9.140625" style="46"/>
  </cols>
  <sheetData>
    <row r="1" spans="1:13" ht="24.95" customHeight="1" x14ac:dyDescent="0.25"/>
    <row r="2" spans="1:13" ht="24.95" customHeight="1" x14ac:dyDescent="0.25"/>
    <row r="3" spans="1:13" ht="30" customHeight="1" x14ac:dyDescent="0.25">
      <c r="C3" s="240" t="s">
        <v>208</v>
      </c>
      <c r="D3" s="240"/>
      <c r="E3" s="240"/>
      <c r="F3" s="240"/>
      <c r="G3" s="240"/>
      <c r="H3" s="240"/>
      <c r="I3" s="240"/>
      <c r="J3" s="240"/>
      <c r="K3" s="240"/>
      <c r="L3" s="240"/>
    </row>
    <row r="4" spans="1:13" ht="15" customHeight="1" x14ac:dyDescent="0.25"/>
    <row r="5" spans="1:13" ht="15" customHeight="1" x14ac:dyDescent="0.25"/>
    <row r="6" spans="1:13" ht="30" customHeight="1" x14ac:dyDescent="0.25">
      <c r="B6" s="47" t="s">
        <v>0</v>
      </c>
      <c r="C6" s="47"/>
      <c r="D6" s="47"/>
      <c r="E6" s="47"/>
      <c r="F6" s="47"/>
    </row>
    <row r="7" spans="1:13" ht="18" customHeight="1" thickBot="1" x14ac:dyDescent="0.3">
      <c r="B7" s="47"/>
      <c r="C7" s="47"/>
      <c r="D7" s="47"/>
      <c r="E7" s="47"/>
      <c r="F7" s="47"/>
    </row>
    <row r="8" spans="1:13" ht="24.95" customHeight="1" x14ac:dyDescent="0.25">
      <c r="A8" s="241" t="s">
        <v>1</v>
      </c>
      <c r="B8" s="243" t="s">
        <v>2</v>
      </c>
      <c r="C8" s="243" t="s">
        <v>3</v>
      </c>
      <c r="D8" s="245" t="s">
        <v>4</v>
      </c>
      <c r="E8" s="243" t="s">
        <v>8</v>
      </c>
      <c r="F8" s="243"/>
      <c r="G8" s="243" t="s">
        <v>7</v>
      </c>
      <c r="H8" s="243"/>
      <c r="I8" s="243"/>
      <c r="J8" s="243" t="s">
        <v>9</v>
      </c>
      <c r="K8" s="243"/>
      <c r="L8" s="243"/>
      <c r="M8" s="238" t="s">
        <v>10</v>
      </c>
    </row>
    <row r="9" spans="1:13" ht="60" customHeight="1" x14ac:dyDescent="0.25">
      <c r="A9" s="242"/>
      <c r="B9" s="244"/>
      <c r="C9" s="244"/>
      <c r="D9" s="246"/>
      <c r="E9" s="65" t="s">
        <v>21</v>
      </c>
      <c r="F9" s="64" t="s">
        <v>5</v>
      </c>
      <c r="G9" s="65" t="s">
        <v>6</v>
      </c>
      <c r="H9" s="64" t="s">
        <v>5</v>
      </c>
      <c r="I9" s="65" t="s">
        <v>24</v>
      </c>
      <c r="J9" s="65" t="s">
        <v>6</v>
      </c>
      <c r="K9" s="64" t="s">
        <v>5</v>
      </c>
      <c r="L9" s="65" t="s">
        <v>23</v>
      </c>
      <c r="M9" s="239"/>
    </row>
    <row r="10" spans="1:13" ht="27" customHeight="1" x14ac:dyDescent="0.25">
      <c r="A10" s="50">
        <v>1</v>
      </c>
      <c r="B10" s="37" t="s">
        <v>33</v>
      </c>
      <c r="C10" s="38" t="s">
        <v>11</v>
      </c>
      <c r="D10" s="38" t="s">
        <v>15</v>
      </c>
      <c r="E10" s="39">
        <v>0</v>
      </c>
      <c r="F10" s="39">
        <f>E10</f>
        <v>0</v>
      </c>
      <c r="G10" s="39">
        <v>0</v>
      </c>
      <c r="H10" s="39">
        <f>G10</f>
        <v>0</v>
      </c>
      <c r="I10" s="38" t="s">
        <v>25</v>
      </c>
      <c r="J10" s="39">
        <v>0</v>
      </c>
      <c r="K10" s="39">
        <f>J10</f>
        <v>0</v>
      </c>
      <c r="L10" s="40" t="s">
        <v>25</v>
      </c>
      <c r="M10" s="51">
        <f>(400+F10)-H10-K10</f>
        <v>400</v>
      </c>
    </row>
    <row r="11" spans="1:13" ht="27" customHeight="1" x14ac:dyDescent="0.25">
      <c r="A11" s="50">
        <v>2</v>
      </c>
      <c r="B11" s="37" t="s">
        <v>33</v>
      </c>
      <c r="C11" s="38" t="s">
        <v>12</v>
      </c>
      <c r="D11" s="38" t="s">
        <v>16</v>
      </c>
      <c r="E11" s="39">
        <v>8.89</v>
      </c>
      <c r="F11" s="39">
        <f>E11</f>
        <v>8.89</v>
      </c>
      <c r="G11" s="41">
        <v>8.89</v>
      </c>
      <c r="H11" s="39">
        <f>G11</f>
        <v>8.89</v>
      </c>
      <c r="I11" s="38" t="s">
        <v>194</v>
      </c>
      <c r="J11" s="39">
        <v>0</v>
      </c>
      <c r="K11" s="39">
        <f>J11</f>
        <v>0</v>
      </c>
      <c r="L11" s="40" t="s">
        <v>25</v>
      </c>
      <c r="M11" s="51">
        <f t="shared" ref="M11:M16" si="0">F11-H11-K11</f>
        <v>0</v>
      </c>
    </row>
    <row r="12" spans="1:13" ht="27" customHeight="1" x14ac:dyDescent="0.25">
      <c r="A12" s="50">
        <v>3</v>
      </c>
      <c r="B12" s="42" t="s">
        <v>41</v>
      </c>
      <c r="C12" s="38" t="s">
        <v>13</v>
      </c>
      <c r="D12" s="38" t="s">
        <v>17</v>
      </c>
      <c r="E12" s="39">
        <v>0</v>
      </c>
      <c r="F12" s="39">
        <f t="shared" ref="F12:F20" si="1">E12</f>
        <v>0</v>
      </c>
      <c r="G12" s="43">
        <v>0</v>
      </c>
      <c r="H12" s="39">
        <f t="shared" ref="H12:H20" si="2">G12</f>
        <v>0</v>
      </c>
      <c r="I12" s="40" t="s">
        <v>25</v>
      </c>
      <c r="J12" s="39">
        <v>0</v>
      </c>
      <c r="K12" s="39">
        <f t="shared" ref="K12:K20" si="3">J12</f>
        <v>0</v>
      </c>
      <c r="L12" s="40" t="s">
        <v>25</v>
      </c>
      <c r="M12" s="51">
        <f t="shared" si="0"/>
        <v>0</v>
      </c>
    </row>
    <row r="13" spans="1:13" ht="27" customHeight="1" x14ac:dyDescent="0.25">
      <c r="A13" s="50">
        <v>4</v>
      </c>
      <c r="B13" s="42" t="s">
        <v>41</v>
      </c>
      <c r="C13" s="38" t="s">
        <v>27</v>
      </c>
      <c r="D13" s="38" t="s">
        <v>28</v>
      </c>
      <c r="E13" s="39">
        <v>0</v>
      </c>
      <c r="F13" s="39">
        <f t="shared" ref="F13:F19" si="4">E13</f>
        <v>0</v>
      </c>
      <c r="G13" s="39">
        <v>0</v>
      </c>
      <c r="H13" s="39">
        <f t="shared" ref="H13" si="5">G13</f>
        <v>0</v>
      </c>
      <c r="I13" s="40" t="s">
        <v>25</v>
      </c>
      <c r="J13" s="39">
        <v>0</v>
      </c>
      <c r="K13" s="39">
        <f t="shared" ref="K13" si="6">J13</f>
        <v>0</v>
      </c>
      <c r="L13" s="40" t="s">
        <v>25</v>
      </c>
      <c r="M13" s="51">
        <f t="shared" si="0"/>
        <v>0</v>
      </c>
    </row>
    <row r="14" spans="1:13" ht="27" customHeight="1" x14ac:dyDescent="0.25">
      <c r="A14" s="50">
        <v>5</v>
      </c>
      <c r="B14" s="37" t="s">
        <v>34</v>
      </c>
      <c r="C14" s="38" t="s">
        <v>29</v>
      </c>
      <c r="D14" s="38" t="s">
        <v>30</v>
      </c>
      <c r="E14" s="39">
        <v>0</v>
      </c>
      <c r="F14" s="39">
        <f t="shared" si="4"/>
        <v>0</v>
      </c>
      <c r="G14" s="39">
        <v>0</v>
      </c>
      <c r="H14" s="39">
        <f t="shared" ref="H14" si="7">G14</f>
        <v>0</v>
      </c>
      <c r="I14" s="40" t="s">
        <v>25</v>
      </c>
      <c r="J14" s="39">
        <v>0</v>
      </c>
      <c r="K14" s="39">
        <f t="shared" ref="K14" si="8">J14</f>
        <v>0</v>
      </c>
      <c r="L14" s="40" t="s">
        <v>25</v>
      </c>
      <c r="M14" s="51">
        <f t="shared" si="0"/>
        <v>0</v>
      </c>
    </row>
    <row r="15" spans="1:13" ht="29.1" customHeight="1" x14ac:dyDescent="0.25">
      <c r="A15" s="50">
        <v>6</v>
      </c>
      <c r="B15" s="37" t="s">
        <v>34</v>
      </c>
      <c r="C15" s="38" t="s">
        <v>31</v>
      </c>
      <c r="D15" s="44" t="s">
        <v>32</v>
      </c>
      <c r="E15" s="39">
        <v>0</v>
      </c>
      <c r="F15" s="39">
        <f t="shared" si="4"/>
        <v>0</v>
      </c>
      <c r="G15" s="39">
        <v>0</v>
      </c>
      <c r="H15" s="39">
        <v>0</v>
      </c>
      <c r="I15" s="40" t="s">
        <v>25</v>
      </c>
      <c r="J15" s="39">
        <v>0</v>
      </c>
      <c r="K15" s="39">
        <f t="shared" ref="K15" si="9">J15</f>
        <v>0</v>
      </c>
      <c r="L15" s="40" t="s">
        <v>25</v>
      </c>
      <c r="M15" s="51">
        <f t="shared" si="0"/>
        <v>0</v>
      </c>
    </row>
    <row r="16" spans="1:13" ht="44.25" customHeight="1" x14ac:dyDescent="0.25">
      <c r="A16" s="50">
        <v>7</v>
      </c>
      <c r="B16" s="37" t="s">
        <v>35</v>
      </c>
      <c r="C16" s="38" t="s">
        <v>14</v>
      </c>
      <c r="D16" s="44" t="s">
        <v>20</v>
      </c>
      <c r="E16" s="39">
        <v>4.4000000000000004</v>
      </c>
      <c r="F16" s="39">
        <f t="shared" si="4"/>
        <v>4.4000000000000004</v>
      </c>
      <c r="G16" s="39">
        <v>0</v>
      </c>
      <c r="H16" s="39">
        <v>0</v>
      </c>
      <c r="I16" s="40" t="s">
        <v>25</v>
      </c>
      <c r="J16" s="45">
        <f>E16</f>
        <v>4.4000000000000004</v>
      </c>
      <c r="K16" s="39">
        <f t="shared" ref="K16" si="10">J16</f>
        <v>4.4000000000000004</v>
      </c>
      <c r="L16" s="42" t="s">
        <v>196</v>
      </c>
      <c r="M16" s="51">
        <f t="shared" si="0"/>
        <v>0</v>
      </c>
    </row>
    <row r="17" spans="1:13" ht="27" customHeight="1" x14ac:dyDescent="0.25">
      <c r="A17" s="50">
        <v>8</v>
      </c>
      <c r="B17" s="37" t="s">
        <v>38</v>
      </c>
      <c r="C17" s="38" t="s">
        <v>36</v>
      </c>
      <c r="D17" s="44" t="s">
        <v>37</v>
      </c>
      <c r="E17" s="39">
        <v>0</v>
      </c>
      <c r="F17" s="39">
        <f>E17</f>
        <v>0</v>
      </c>
      <c r="G17" s="39">
        <v>0</v>
      </c>
      <c r="H17" s="39">
        <v>0</v>
      </c>
      <c r="I17" s="40" t="s">
        <v>25</v>
      </c>
      <c r="J17" s="39">
        <v>0</v>
      </c>
      <c r="K17" s="39">
        <f>J17</f>
        <v>0</v>
      </c>
      <c r="L17" s="40" t="s">
        <v>25</v>
      </c>
      <c r="M17" s="51">
        <f>F17-H17-K17+0.5</f>
        <v>0.5</v>
      </c>
    </row>
    <row r="18" spans="1:13" ht="44.25" customHeight="1" x14ac:dyDescent="0.25">
      <c r="A18" s="50">
        <v>9</v>
      </c>
      <c r="B18" s="37" t="s">
        <v>33</v>
      </c>
      <c r="C18" s="42" t="s">
        <v>39</v>
      </c>
      <c r="D18" s="38" t="s">
        <v>18</v>
      </c>
      <c r="E18" s="39">
        <v>0.03</v>
      </c>
      <c r="F18" s="39">
        <f t="shared" si="4"/>
        <v>0.03</v>
      </c>
      <c r="G18" s="39">
        <v>0</v>
      </c>
      <c r="H18" s="39">
        <f t="shared" si="2"/>
        <v>0</v>
      </c>
      <c r="I18" s="40" t="s">
        <v>25</v>
      </c>
      <c r="J18" s="39">
        <v>0</v>
      </c>
      <c r="K18" s="39">
        <f t="shared" si="3"/>
        <v>0</v>
      </c>
      <c r="L18" s="40" t="s">
        <v>25</v>
      </c>
      <c r="M18" s="51">
        <f>F18-H18-K18+0.015</f>
        <v>4.4999999999999998E-2</v>
      </c>
    </row>
    <row r="19" spans="1:13" ht="29.45" customHeight="1" x14ac:dyDescent="0.25">
      <c r="A19" s="50">
        <v>10</v>
      </c>
      <c r="B19" s="37" t="s">
        <v>33</v>
      </c>
      <c r="C19" s="42" t="s">
        <v>40</v>
      </c>
      <c r="D19" s="38" t="s">
        <v>19</v>
      </c>
      <c r="E19" s="39">
        <v>7.0000000000000007E-2</v>
      </c>
      <c r="F19" s="39">
        <f t="shared" si="4"/>
        <v>7.0000000000000007E-2</v>
      </c>
      <c r="G19" s="39">
        <v>0</v>
      </c>
      <c r="H19" s="39">
        <f t="shared" ref="H19" si="11">G19</f>
        <v>0</v>
      </c>
      <c r="I19" s="40" t="s">
        <v>25</v>
      </c>
      <c r="J19" s="39">
        <v>0</v>
      </c>
      <c r="K19" s="39">
        <f t="shared" ref="K19" si="12">J19</f>
        <v>0</v>
      </c>
      <c r="L19" s="40" t="s">
        <v>25</v>
      </c>
      <c r="M19" s="51">
        <f>F19-H19-K19+0.055</f>
        <v>0.125</v>
      </c>
    </row>
    <row r="20" spans="1:13" ht="29.25" customHeight="1" x14ac:dyDescent="0.25">
      <c r="A20" s="50">
        <v>11</v>
      </c>
      <c r="B20" s="37" t="s">
        <v>33</v>
      </c>
      <c r="C20" s="42" t="s">
        <v>42</v>
      </c>
      <c r="D20" s="38" t="s">
        <v>43</v>
      </c>
      <c r="E20" s="41">
        <v>0.03</v>
      </c>
      <c r="F20" s="39">
        <f t="shared" si="1"/>
        <v>0.03</v>
      </c>
      <c r="G20" s="39">
        <v>0</v>
      </c>
      <c r="H20" s="39">
        <f t="shared" si="2"/>
        <v>0</v>
      </c>
      <c r="I20" s="40" t="s">
        <v>25</v>
      </c>
      <c r="J20" s="39">
        <v>0</v>
      </c>
      <c r="K20" s="39">
        <f t="shared" si="3"/>
        <v>0</v>
      </c>
      <c r="L20" s="40" t="s">
        <v>25</v>
      </c>
      <c r="M20" s="52">
        <f>F20-H20-K20+0.027</f>
        <v>5.6999999999999995E-2</v>
      </c>
    </row>
    <row r="21" spans="1:13" ht="27.75" customHeight="1" thickBot="1" x14ac:dyDescent="0.3">
      <c r="A21" s="53">
        <v>12</v>
      </c>
      <c r="B21" s="54" t="s">
        <v>34</v>
      </c>
      <c r="C21" s="55" t="s">
        <v>197</v>
      </c>
      <c r="D21" s="56" t="s">
        <v>198</v>
      </c>
      <c r="E21" s="57">
        <v>0</v>
      </c>
      <c r="F21" s="58">
        <f t="shared" ref="F21" si="13">E21</f>
        <v>0</v>
      </c>
      <c r="G21" s="58">
        <v>0</v>
      </c>
      <c r="H21" s="58">
        <f t="shared" ref="H21" si="14">G21</f>
        <v>0</v>
      </c>
      <c r="I21" s="59" t="s">
        <v>25</v>
      </c>
      <c r="J21" s="58">
        <v>0</v>
      </c>
      <c r="K21" s="58">
        <f t="shared" ref="K21" si="15">J21</f>
        <v>0</v>
      </c>
      <c r="L21" s="59" t="s">
        <v>25</v>
      </c>
      <c r="M21" s="60">
        <f t="shared" ref="M21" si="16">F21-H21-K21</f>
        <v>0</v>
      </c>
    </row>
    <row r="22" spans="1:13" ht="15.95" customHeight="1" x14ac:dyDescent="0.3">
      <c r="E22" s="48"/>
      <c r="F22" s="48"/>
      <c r="G22" s="48"/>
      <c r="H22" s="48"/>
      <c r="I22" s="48"/>
      <c r="J22" s="48"/>
      <c r="K22" s="48"/>
      <c r="L22" s="48"/>
      <c r="M22" s="48"/>
    </row>
    <row r="23" spans="1:13" ht="15.95" customHeight="1" x14ac:dyDescent="0.3">
      <c r="E23" s="48"/>
      <c r="F23" s="48"/>
      <c r="G23" s="48"/>
      <c r="H23" s="48"/>
      <c r="I23" s="48"/>
      <c r="J23" s="48"/>
      <c r="K23" s="48"/>
      <c r="L23" s="48"/>
      <c r="M23" s="48"/>
    </row>
    <row r="24" spans="1:13" ht="15.95" customHeight="1" x14ac:dyDescent="0.3">
      <c r="E24" s="48"/>
      <c r="F24" s="48"/>
      <c r="G24" s="48"/>
      <c r="H24" s="48"/>
      <c r="I24" s="48"/>
      <c r="J24" s="48"/>
      <c r="K24" s="48"/>
      <c r="L24" s="48"/>
      <c r="M24" s="48"/>
    </row>
    <row r="25" spans="1:13" ht="15.95" customHeight="1" x14ac:dyDescent="0.3">
      <c r="E25" s="48"/>
      <c r="F25" s="48"/>
      <c r="G25" s="48"/>
      <c r="H25" s="48"/>
      <c r="I25" s="48"/>
      <c r="J25" s="48"/>
      <c r="K25" s="48"/>
      <c r="L25" s="48"/>
      <c r="M25" s="48"/>
    </row>
    <row r="26" spans="1:13" ht="15.95" customHeight="1" x14ac:dyDescent="0.25"/>
    <row r="27" spans="1:13" ht="15.95" customHeight="1" x14ac:dyDescent="0.25"/>
    <row r="28" spans="1:13" ht="30" customHeight="1" x14ac:dyDescent="0.25">
      <c r="C28" s="240" t="s">
        <v>208</v>
      </c>
      <c r="D28" s="240"/>
      <c r="E28" s="240"/>
      <c r="F28" s="240"/>
      <c r="G28" s="240"/>
      <c r="H28" s="240"/>
      <c r="I28" s="240"/>
      <c r="J28" s="240"/>
      <c r="K28" s="240"/>
      <c r="L28" s="240"/>
    </row>
    <row r="29" spans="1:13" ht="15" customHeight="1" x14ac:dyDescent="0.25"/>
    <row r="30" spans="1:13" ht="15" customHeight="1" x14ac:dyDescent="0.25"/>
    <row r="31" spans="1:13" ht="30" customHeight="1" x14ac:dyDescent="0.25">
      <c r="B31" s="47" t="s">
        <v>0</v>
      </c>
      <c r="C31" s="47"/>
      <c r="D31" s="47"/>
      <c r="E31" s="47"/>
      <c r="F31" s="47"/>
    </row>
    <row r="32" spans="1:13" ht="18" customHeight="1" thickBot="1" x14ac:dyDescent="0.35">
      <c r="E32" s="48"/>
      <c r="F32" s="48"/>
      <c r="G32" s="48"/>
      <c r="H32" s="48"/>
      <c r="I32" s="48"/>
      <c r="J32" s="48"/>
      <c r="K32" s="48"/>
      <c r="L32" s="48"/>
      <c r="M32" s="48"/>
    </row>
    <row r="33" spans="1:13" ht="30" customHeight="1" x14ac:dyDescent="0.25">
      <c r="A33" s="241" t="s">
        <v>1</v>
      </c>
      <c r="B33" s="243" t="s">
        <v>2</v>
      </c>
      <c r="C33" s="243" t="s">
        <v>3</v>
      </c>
      <c r="D33" s="245" t="s">
        <v>4</v>
      </c>
      <c r="E33" s="243" t="s">
        <v>8</v>
      </c>
      <c r="F33" s="243"/>
      <c r="G33" s="243" t="s">
        <v>7</v>
      </c>
      <c r="H33" s="243"/>
      <c r="I33" s="243"/>
      <c r="J33" s="243" t="s">
        <v>9</v>
      </c>
      <c r="K33" s="243"/>
      <c r="L33" s="243"/>
      <c r="M33" s="238" t="s">
        <v>10</v>
      </c>
    </row>
    <row r="34" spans="1:13" ht="60" customHeight="1" x14ac:dyDescent="0.25">
      <c r="A34" s="242"/>
      <c r="B34" s="244"/>
      <c r="C34" s="244"/>
      <c r="D34" s="246"/>
      <c r="E34" s="65" t="s">
        <v>22</v>
      </c>
      <c r="F34" s="64" t="s">
        <v>5</v>
      </c>
      <c r="G34" s="65" t="s">
        <v>6</v>
      </c>
      <c r="H34" s="64" t="s">
        <v>5</v>
      </c>
      <c r="I34" s="65" t="s">
        <v>24</v>
      </c>
      <c r="J34" s="65" t="s">
        <v>6</v>
      </c>
      <c r="K34" s="64" t="s">
        <v>5</v>
      </c>
      <c r="L34" s="65" t="s">
        <v>23</v>
      </c>
      <c r="M34" s="239"/>
    </row>
    <row r="35" spans="1:13" ht="27" customHeight="1" x14ac:dyDescent="0.25">
      <c r="A35" s="50">
        <v>1</v>
      </c>
      <c r="B35" s="37" t="s">
        <v>33</v>
      </c>
      <c r="C35" s="38" t="s">
        <v>11</v>
      </c>
      <c r="D35" s="38" t="s">
        <v>15</v>
      </c>
      <c r="E35" s="39">
        <v>150</v>
      </c>
      <c r="F35" s="39">
        <f t="shared" ref="F35:F46" si="17">F10+E35</f>
        <v>150</v>
      </c>
      <c r="G35" s="39">
        <v>0</v>
      </c>
      <c r="H35" s="39">
        <f t="shared" ref="H35:H46" si="18">H10+G35</f>
        <v>0</v>
      </c>
      <c r="I35" s="38" t="s">
        <v>25</v>
      </c>
      <c r="J35" s="39">
        <v>0</v>
      </c>
      <c r="K35" s="39">
        <f t="shared" ref="K35:K41" si="19">K10+J35</f>
        <v>0</v>
      </c>
      <c r="L35" s="40" t="s">
        <v>25</v>
      </c>
      <c r="M35" s="51">
        <f>M10+E35-G35-K35</f>
        <v>550</v>
      </c>
    </row>
    <row r="36" spans="1:13" ht="27" customHeight="1" x14ac:dyDescent="0.25">
      <c r="A36" s="50">
        <v>2</v>
      </c>
      <c r="B36" s="37" t="s">
        <v>33</v>
      </c>
      <c r="C36" s="38" t="s">
        <v>12</v>
      </c>
      <c r="D36" s="38" t="s">
        <v>16</v>
      </c>
      <c r="E36" s="39">
        <v>8.5</v>
      </c>
      <c r="F36" s="41">
        <f t="shared" si="17"/>
        <v>17.39</v>
      </c>
      <c r="G36" s="41">
        <v>8.5</v>
      </c>
      <c r="H36" s="41">
        <f t="shared" si="18"/>
        <v>17.39</v>
      </c>
      <c r="I36" s="38" t="s">
        <v>194</v>
      </c>
      <c r="J36" s="39">
        <v>0</v>
      </c>
      <c r="K36" s="39">
        <f t="shared" si="19"/>
        <v>0</v>
      </c>
      <c r="L36" s="40" t="s">
        <v>25</v>
      </c>
      <c r="M36" s="51">
        <f t="shared" ref="M36:M41" si="20">F36-H36-K36</f>
        <v>0</v>
      </c>
    </row>
    <row r="37" spans="1:13" ht="27" customHeight="1" x14ac:dyDescent="0.25">
      <c r="A37" s="50">
        <v>3</v>
      </c>
      <c r="B37" s="42" t="s">
        <v>41</v>
      </c>
      <c r="C37" s="38" t="s">
        <v>13</v>
      </c>
      <c r="D37" s="38" t="s">
        <v>17</v>
      </c>
      <c r="E37" s="39">
        <v>0</v>
      </c>
      <c r="F37" s="39">
        <f t="shared" si="17"/>
        <v>0</v>
      </c>
      <c r="G37" s="41">
        <v>0</v>
      </c>
      <c r="H37" s="39">
        <f t="shared" si="18"/>
        <v>0</v>
      </c>
      <c r="I37" s="40" t="s">
        <v>25</v>
      </c>
      <c r="J37" s="39">
        <v>0</v>
      </c>
      <c r="K37" s="39">
        <f t="shared" si="19"/>
        <v>0</v>
      </c>
      <c r="L37" s="40" t="s">
        <v>25</v>
      </c>
      <c r="M37" s="51">
        <f t="shared" si="20"/>
        <v>0</v>
      </c>
    </row>
    <row r="38" spans="1:13" ht="27" customHeight="1" x14ac:dyDescent="0.25">
      <c r="A38" s="50">
        <v>4</v>
      </c>
      <c r="B38" s="42" t="s">
        <v>41</v>
      </c>
      <c r="C38" s="38" t="s">
        <v>27</v>
      </c>
      <c r="D38" s="38" t="s">
        <v>28</v>
      </c>
      <c r="E38" s="45">
        <v>0</v>
      </c>
      <c r="F38" s="45">
        <f t="shared" si="17"/>
        <v>0</v>
      </c>
      <c r="G38" s="45">
        <v>0</v>
      </c>
      <c r="H38" s="45">
        <f t="shared" si="18"/>
        <v>0</v>
      </c>
      <c r="I38" s="38" t="s">
        <v>25</v>
      </c>
      <c r="J38" s="39">
        <v>0</v>
      </c>
      <c r="K38" s="39">
        <f t="shared" si="19"/>
        <v>0</v>
      </c>
      <c r="L38" s="40" t="s">
        <v>25</v>
      </c>
      <c r="M38" s="51">
        <f t="shared" si="20"/>
        <v>0</v>
      </c>
    </row>
    <row r="39" spans="1:13" ht="27" customHeight="1" x14ac:dyDescent="0.25">
      <c r="A39" s="50">
        <v>5</v>
      </c>
      <c r="B39" s="37" t="s">
        <v>34</v>
      </c>
      <c r="C39" s="38" t="s">
        <v>29</v>
      </c>
      <c r="D39" s="38" t="s">
        <v>30</v>
      </c>
      <c r="E39" s="39">
        <v>0</v>
      </c>
      <c r="F39" s="45">
        <f t="shared" si="17"/>
        <v>0</v>
      </c>
      <c r="G39" s="39">
        <v>0</v>
      </c>
      <c r="H39" s="39">
        <f t="shared" si="18"/>
        <v>0</v>
      </c>
      <c r="I39" s="40" t="s">
        <v>25</v>
      </c>
      <c r="J39" s="39">
        <v>0</v>
      </c>
      <c r="K39" s="39">
        <f t="shared" si="19"/>
        <v>0</v>
      </c>
      <c r="L39" s="40" t="s">
        <v>25</v>
      </c>
      <c r="M39" s="51">
        <f t="shared" si="20"/>
        <v>0</v>
      </c>
    </row>
    <row r="40" spans="1:13" ht="29.1" customHeight="1" x14ac:dyDescent="0.25">
      <c r="A40" s="50">
        <v>6</v>
      </c>
      <c r="B40" s="37" t="s">
        <v>34</v>
      </c>
      <c r="C40" s="38" t="s">
        <v>31</v>
      </c>
      <c r="D40" s="44" t="s">
        <v>32</v>
      </c>
      <c r="E40" s="39">
        <v>0</v>
      </c>
      <c r="F40" s="45">
        <f t="shared" si="17"/>
        <v>0</v>
      </c>
      <c r="G40" s="39">
        <v>0</v>
      </c>
      <c r="H40" s="39">
        <f t="shared" si="18"/>
        <v>0</v>
      </c>
      <c r="I40" s="40" t="s">
        <v>25</v>
      </c>
      <c r="J40" s="39">
        <v>0</v>
      </c>
      <c r="K40" s="39">
        <f t="shared" si="19"/>
        <v>0</v>
      </c>
      <c r="L40" s="40" t="s">
        <v>25</v>
      </c>
      <c r="M40" s="51">
        <f t="shared" si="20"/>
        <v>0</v>
      </c>
    </row>
    <row r="41" spans="1:13" ht="27" customHeight="1" x14ac:dyDescent="0.25">
      <c r="A41" s="50">
        <v>7</v>
      </c>
      <c r="B41" s="37" t="s">
        <v>35</v>
      </c>
      <c r="C41" s="38" t="s">
        <v>14</v>
      </c>
      <c r="D41" s="44" t="s">
        <v>20</v>
      </c>
      <c r="E41" s="45">
        <v>4.4000000000000004</v>
      </c>
      <c r="F41" s="45">
        <f t="shared" si="17"/>
        <v>8.8000000000000007</v>
      </c>
      <c r="G41" s="39">
        <v>0</v>
      </c>
      <c r="H41" s="39">
        <f t="shared" si="18"/>
        <v>0</v>
      </c>
      <c r="I41" s="40" t="s">
        <v>25</v>
      </c>
      <c r="J41" s="45">
        <v>4.4000000000000004</v>
      </c>
      <c r="K41" s="39">
        <f t="shared" si="19"/>
        <v>8.8000000000000007</v>
      </c>
      <c r="L41" s="42" t="s">
        <v>196</v>
      </c>
      <c r="M41" s="51">
        <f t="shared" si="20"/>
        <v>0</v>
      </c>
    </row>
    <row r="42" spans="1:13" ht="27" customHeight="1" x14ac:dyDescent="0.25">
      <c r="A42" s="50">
        <v>8</v>
      </c>
      <c r="B42" s="37" t="s">
        <v>38</v>
      </c>
      <c r="C42" s="38" t="s">
        <v>36</v>
      </c>
      <c r="D42" s="44" t="s">
        <v>37</v>
      </c>
      <c r="E42" s="39">
        <v>0</v>
      </c>
      <c r="F42" s="39">
        <f t="shared" si="17"/>
        <v>0</v>
      </c>
      <c r="G42" s="39">
        <v>0</v>
      </c>
      <c r="H42" s="39">
        <f t="shared" si="18"/>
        <v>0</v>
      </c>
      <c r="I42" s="40" t="s">
        <v>25</v>
      </c>
      <c r="J42" s="39">
        <v>0</v>
      </c>
      <c r="K42" s="39">
        <v>0</v>
      </c>
      <c r="L42" s="40" t="s">
        <v>25</v>
      </c>
      <c r="M42" s="51">
        <f>F42-H42-K42+0.5</f>
        <v>0.5</v>
      </c>
    </row>
    <row r="43" spans="1:13" ht="40.5" customHeight="1" x14ac:dyDescent="0.25">
      <c r="A43" s="50">
        <v>9</v>
      </c>
      <c r="B43" s="37" t="s">
        <v>33</v>
      </c>
      <c r="C43" s="42" t="s">
        <v>39</v>
      </c>
      <c r="D43" s="38" t="s">
        <v>18</v>
      </c>
      <c r="E43" s="39">
        <v>3.5000000000000003E-2</v>
      </c>
      <c r="F43" s="39">
        <f t="shared" si="17"/>
        <v>6.5000000000000002E-2</v>
      </c>
      <c r="G43" s="39">
        <v>0</v>
      </c>
      <c r="H43" s="39">
        <f t="shared" si="18"/>
        <v>0</v>
      </c>
      <c r="I43" s="40" t="s">
        <v>25</v>
      </c>
      <c r="J43" s="39">
        <v>7.4999999999999997E-2</v>
      </c>
      <c r="K43" s="39">
        <f>K18+J43</f>
        <v>7.4999999999999997E-2</v>
      </c>
      <c r="L43" s="40" t="s">
        <v>158</v>
      </c>
      <c r="M43" s="51">
        <f>F43-H43-K43+0.015</f>
        <v>5.0000000000000044E-3</v>
      </c>
    </row>
    <row r="44" spans="1:13" ht="30" customHeight="1" x14ac:dyDescent="0.25">
      <c r="A44" s="50">
        <v>10</v>
      </c>
      <c r="B44" s="37" t="s">
        <v>33</v>
      </c>
      <c r="C44" s="42" t="s">
        <v>40</v>
      </c>
      <c r="D44" s="38" t="s">
        <v>19</v>
      </c>
      <c r="E44" s="39">
        <v>0.15</v>
      </c>
      <c r="F44" s="39">
        <f t="shared" si="17"/>
        <v>0.22</v>
      </c>
      <c r="G44" s="39">
        <v>0</v>
      </c>
      <c r="H44" s="39">
        <f t="shared" si="18"/>
        <v>0</v>
      </c>
      <c r="I44" s="40" t="s">
        <v>25</v>
      </c>
      <c r="J44" s="39">
        <v>0.26500000000000001</v>
      </c>
      <c r="K44" s="39">
        <f>K19+J44</f>
        <v>0.26500000000000001</v>
      </c>
      <c r="L44" s="40" t="s">
        <v>158</v>
      </c>
      <c r="M44" s="51">
        <f>F44-H44-K44+0.055</f>
        <v>9.9999999999999881E-3</v>
      </c>
    </row>
    <row r="45" spans="1:13" ht="29.45" customHeight="1" x14ac:dyDescent="0.25">
      <c r="A45" s="50">
        <v>11</v>
      </c>
      <c r="B45" s="37" t="s">
        <v>33</v>
      </c>
      <c r="C45" s="42" t="s">
        <v>42</v>
      </c>
      <c r="D45" s="38" t="s">
        <v>43</v>
      </c>
      <c r="E45" s="41">
        <v>0</v>
      </c>
      <c r="F45" s="39">
        <f t="shared" si="17"/>
        <v>0.03</v>
      </c>
      <c r="G45" s="39">
        <v>0</v>
      </c>
      <c r="H45" s="39">
        <f t="shared" si="18"/>
        <v>0</v>
      </c>
      <c r="I45" s="40" t="s">
        <v>25</v>
      </c>
      <c r="J45" s="39">
        <v>0</v>
      </c>
      <c r="K45" s="39">
        <f>K20+J45</f>
        <v>0</v>
      </c>
      <c r="L45" s="40" t="s">
        <v>25</v>
      </c>
      <c r="M45" s="52">
        <f>F45-H45-K45+0.027</f>
        <v>5.6999999999999995E-2</v>
      </c>
    </row>
    <row r="46" spans="1:13" ht="28.5" customHeight="1" thickBot="1" x14ac:dyDescent="0.3">
      <c r="A46" s="53">
        <v>12</v>
      </c>
      <c r="B46" s="54" t="s">
        <v>34</v>
      </c>
      <c r="C46" s="55" t="s">
        <v>197</v>
      </c>
      <c r="D46" s="56" t="s">
        <v>198</v>
      </c>
      <c r="E46" s="57">
        <v>0</v>
      </c>
      <c r="F46" s="58">
        <f t="shared" si="17"/>
        <v>0</v>
      </c>
      <c r="G46" s="58">
        <v>0</v>
      </c>
      <c r="H46" s="58">
        <f t="shared" si="18"/>
        <v>0</v>
      </c>
      <c r="I46" s="59" t="s">
        <v>25</v>
      </c>
      <c r="J46" s="58">
        <v>0</v>
      </c>
      <c r="K46" s="58">
        <f>K21+J46</f>
        <v>0</v>
      </c>
      <c r="L46" s="59" t="s">
        <v>25</v>
      </c>
      <c r="M46" s="60">
        <f t="shared" ref="M46" si="21">F46-H46-K46</f>
        <v>0</v>
      </c>
    </row>
    <row r="47" spans="1:13" ht="15" customHeight="1" x14ac:dyDescent="0.25"/>
    <row r="48" spans="1:13" ht="15" customHeight="1" x14ac:dyDescent="0.25"/>
    <row r="49" spans="1:13" ht="15" customHeight="1" x14ac:dyDescent="0.25"/>
    <row r="50" spans="1:13" ht="15" customHeight="1" x14ac:dyDescent="0.25"/>
    <row r="51" spans="1:13" ht="15" customHeight="1" x14ac:dyDescent="0.25"/>
    <row r="52" spans="1:13" ht="15" customHeight="1" x14ac:dyDescent="0.25"/>
    <row r="53" spans="1:13" ht="15.95" customHeight="1" x14ac:dyDescent="0.3">
      <c r="E53" s="48"/>
      <c r="F53" s="48"/>
      <c r="G53" s="48"/>
      <c r="H53" s="48"/>
      <c r="I53" s="48"/>
      <c r="J53" s="48"/>
      <c r="K53" s="48"/>
      <c r="L53" s="48"/>
      <c r="M53" s="48"/>
    </row>
    <row r="54" spans="1:13" ht="15.95" customHeight="1" x14ac:dyDescent="0.25"/>
    <row r="55" spans="1:13" ht="15.95" customHeight="1" x14ac:dyDescent="0.25"/>
    <row r="56" spans="1:13" ht="30" customHeight="1" x14ac:dyDescent="0.25">
      <c r="C56" s="240" t="s">
        <v>208</v>
      </c>
      <c r="D56" s="240"/>
      <c r="E56" s="240"/>
      <c r="F56" s="240"/>
      <c r="G56" s="240"/>
      <c r="H56" s="240"/>
      <c r="I56" s="240"/>
      <c r="J56" s="240"/>
      <c r="K56" s="240"/>
      <c r="L56" s="240"/>
    </row>
    <row r="57" spans="1:13" ht="15" customHeight="1" x14ac:dyDescent="0.25"/>
    <row r="58" spans="1:13" ht="15" customHeight="1" x14ac:dyDescent="0.25"/>
    <row r="59" spans="1:13" ht="30" customHeight="1" x14ac:dyDescent="0.25">
      <c r="B59" s="47" t="s">
        <v>0</v>
      </c>
      <c r="C59" s="47"/>
      <c r="D59" s="47"/>
      <c r="E59" s="47"/>
      <c r="F59" s="47"/>
    </row>
    <row r="60" spans="1:13" ht="18" customHeight="1" thickBot="1" x14ac:dyDescent="0.3">
      <c r="B60" s="47"/>
      <c r="C60" s="47"/>
      <c r="D60" s="47"/>
      <c r="E60" s="47"/>
      <c r="F60" s="47"/>
    </row>
    <row r="61" spans="1:13" ht="30" customHeight="1" x14ac:dyDescent="0.25">
      <c r="A61" s="241" t="s">
        <v>1</v>
      </c>
      <c r="B61" s="243" t="s">
        <v>2</v>
      </c>
      <c r="C61" s="243" t="s">
        <v>3</v>
      </c>
      <c r="D61" s="245" t="s">
        <v>4</v>
      </c>
      <c r="E61" s="243" t="s">
        <v>8</v>
      </c>
      <c r="F61" s="243"/>
      <c r="G61" s="243" t="s">
        <v>7</v>
      </c>
      <c r="H61" s="243"/>
      <c r="I61" s="243"/>
      <c r="J61" s="243" t="s">
        <v>9</v>
      </c>
      <c r="K61" s="243"/>
      <c r="L61" s="243"/>
      <c r="M61" s="238" t="s">
        <v>10</v>
      </c>
    </row>
    <row r="62" spans="1:13" ht="60" customHeight="1" x14ac:dyDescent="0.25">
      <c r="A62" s="242"/>
      <c r="B62" s="244"/>
      <c r="C62" s="244"/>
      <c r="D62" s="246"/>
      <c r="E62" s="65" t="s">
        <v>164</v>
      </c>
      <c r="F62" s="64" t="s">
        <v>5</v>
      </c>
      <c r="G62" s="65" t="s">
        <v>6</v>
      </c>
      <c r="H62" s="64" t="s">
        <v>5</v>
      </c>
      <c r="I62" s="65" t="s">
        <v>24</v>
      </c>
      <c r="J62" s="65" t="s">
        <v>6</v>
      </c>
      <c r="K62" s="64" t="s">
        <v>5</v>
      </c>
      <c r="L62" s="65" t="s">
        <v>23</v>
      </c>
      <c r="M62" s="239"/>
    </row>
    <row r="63" spans="1:13" ht="30" customHeight="1" x14ac:dyDescent="0.25">
      <c r="A63" s="50">
        <v>1</v>
      </c>
      <c r="B63" s="37" t="s">
        <v>33</v>
      </c>
      <c r="C63" s="38" t="s">
        <v>11</v>
      </c>
      <c r="D63" s="38" t="s">
        <v>15</v>
      </c>
      <c r="E63" s="39">
        <v>0</v>
      </c>
      <c r="F63" s="39">
        <f t="shared" ref="F63:F74" si="22">F35+E63</f>
        <v>150</v>
      </c>
      <c r="G63" s="39">
        <v>400</v>
      </c>
      <c r="H63" s="39">
        <f t="shared" ref="H63:H74" si="23">H35+G63</f>
        <v>400</v>
      </c>
      <c r="I63" s="49" t="s">
        <v>195</v>
      </c>
      <c r="J63" s="39">
        <v>0</v>
      </c>
      <c r="K63" s="39">
        <f t="shared" ref="K63:K74" si="24">K35+J63</f>
        <v>0</v>
      </c>
      <c r="L63" s="40" t="s">
        <v>25</v>
      </c>
      <c r="M63" s="51">
        <f>F63-H63-K63+400</f>
        <v>150</v>
      </c>
    </row>
    <row r="64" spans="1:13" ht="27" customHeight="1" x14ac:dyDescent="0.25">
      <c r="A64" s="50">
        <v>2</v>
      </c>
      <c r="B64" s="37" t="s">
        <v>33</v>
      </c>
      <c r="C64" s="38" t="s">
        <v>12</v>
      </c>
      <c r="D64" s="38" t="s">
        <v>16</v>
      </c>
      <c r="E64" s="45">
        <v>10.26</v>
      </c>
      <c r="F64" s="45">
        <f t="shared" si="22"/>
        <v>27.65</v>
      </c>
      <c r="G64" s="41">
        <v>10.26</v>
      </c>
      <c r="H64" s="45">
        <f t="shared" si="23"/>
        <v>27.65</v>
      </c>
      <c r="I64" s="38" t="s">
        <v>194</v>
      </c>
      <c r="J64" s="39">
        <v>0</v>
      </c>
      <c r="K64" s="39">
        <f t="shared" si="24"/>
        <v>0</v>
      </c>
      <c r="L64" s="40" t="s">
        <v>25</v>
      </c>
      <c r="M64" s="51">
        <f t="shared" ref="M64:M69" si="25">F64-H64-K64</f>
        <v>0</v>
      </c>
    </row>
    <row r="65" spans="1:13" ht="27" customHeight="1" x14ac:dyDescent="0.25">
      <c r="A65" s="50">
        <v>3</v>
      </c>
      <c r="B65" s="42" t="s">
        <v>41</v>
      </c>
      <c r="C65" s="38" t="s">
        <v>13</v>
      </c>
      <c r="D65" s="38" t="s">
        <v>17</v>
      </c>
      <c r="E65" s="39">
        <v>0.06</v>
      </c>
      <c r="F65" s="39">
        <f t="shared" si="22"/>
        <v>0.06</v>
      </c>
      <c r="G65" s="43">
        <v>0.06</v>
      </c>
      <c r="H65" s="39">
        <f t="shared" si="23"/>
        <v>0.06</v>
      </c>
      <c r="I65" s="40" t="s">
        <v>26</v>
      </c>
      <c r="J65" s="39">
        <v>0</v>
      </c>
      <c r="K65" s="39">
        <f t="shared" si="24"/>
        <v>0</v>
      </c>
      <c r="L65" s="40" t="s">
        <v>25</v>
      </c>
      <c r="M65" s="51">
        <f t="shared" si="25"/>
        <v>0</v>
      </c>
    </row>
    <row r="66" spans="1:13" ht="27" customHeight="1" x14ac:dyDescent="0.25">
      <c r="A66" s="50">
        <v>4</v>
      </c>
      <c r="B66" s="42" t="s">
        <v>41</v>
      </c>
      <c r="C66" s="38" t="s">
        <v>27</v>
      </c>
      <c r="D66" s="38" t="s">
        <v>28</v>
      </c>
      <c r="E66" s="39">
        <v>0</v>
      </c>
      <c r="F66" s="39">
        <f t="shared" si="22"/>
        <v>0</v>
      </c>
      <c r="G66" s="39">
        <v>0</v>
      </c>
      <c r="H66" s="39">
        <f t="shared" si="23"/>
        <v>0</v>
      </c>
      <c r="I66" s="40" t="s">
        <v>25</v>
      </c>
      <c r="J66" s="39">
        <v>0</v>
      </c>
      <c r="K66" s="39">
        <f t="shared" si="24"/>
        <v>0</v>
      </c>
      <c r="L66" s="40" t="s">
        <v>25</v>
      </c>
      <c r="M66" s="51">
        <f t="shared" si="25"/>
        <v>0</v>
      </c>
    </row>
    <row r="67" spans="1:13" ht="27" customHeight="1" x14ac:dyDescent="0.25">
      <c r="A67" s="50">
        <v>5</v>
      </c>
      <c r="B67" s="37" t="s">
        <v>34</v>
      </c>
      <c r="C67" s="38" t="s">
        <v>29</v>
      </c>
      <c r="D67" s="38" t="s">
        <v>30</v>
      </c>
      <c r="E67" s="39">
        <v>0</v>
      </c>
      <c r="F67" s="39">
        <f t="shared" si="22"/>
        <v>0</v>
      </c>
      <c r="G67" s="39">
        <v>0</v>
      </c>
      <c r="H67" s="39">
        <f t="shared" si="23"/>
        <v>0</v>
      </c>
      <c r="I67" s="40" t="s">
        <v>25</v>
      </c>
      <c r="J67" s="39">
        <v>0</v>
      </c>
      <c r="K67" s="39">
        <f t="shared" si="24"/>
        <v>0</v>
      </c>
      <c r="L67" s="40" t="s">
        <v>25</v>
      </c>
      <c r="M67" s="51">
        <f t="shared" si="25"/>
        <v>0</v>
      </c>
    </row>
    <row r="68" spans="1:13" ht="30" customHeight="1" x14ac:dyDescent="0.25">
      <c r="A68" s="50">
        <v>6</v>
      </c>
      <c r="B68" s="37" t="s">
        <v>34</v>
      </c>
      <c r="C68" s="38" t="s">
        <v>31</v>
      </c>
      <c r="D68" s="44" t="s">
        <v>32</v>
      </c>
      <c r="E68" s="39">
        <v>0</v>
      </c>
      <c r="F68" s="39">
        <f t="shared" si="22"/>
        <v>0</v>
      </c>
      <c r="G68" s="39">
        <v>0</v>
      </c>
      <c r="H68" s="39">
        <f t="shared" si="23"/>
        <v>0</v>
      </c>
      <c r="I68" s="40" t="s">
        <v>25</v>
      </c>
      <c r="J68" s="39">
        <v>0</v>
      </c>
      <c r="K68" s="39">
        <f t="shared" si="24"/>
        <v>0</v>
      </c>
      <c r="L68" s="40" t="s">
        <v>25</v>
      </c>
      <c r="M68" s="51">
        <f t="shared" si="25"/>
        <v>0</v>
      </c>
    </row>
    <row r="69" spans="1:13" ht="27" customHeight="1" x14ac:dyDescent="0.25">
      <c r="A69" s="50">
        <v>7</v>
      </c>
      <c r="B69" s="37" t="s">
        <v>35</v>
      </c>
      <c r="C69" s="38" t="s">
        <v>14</v>
      </c>
      <c r="D69" s="44" t="s">
        <v>20</v>
      </c>
      <c r="E69" s="45">
        <v>4.4000000000000004</v>
      </c>
      <c r="F69" s="39">
        <f t="shared" si="22"/>
        <v>13.200000000000001</v>
      </c>
      <c r="G69" s="39">
        <v>0</v>
      </c>
      <c r="H69" s="39">
        <f t="shared" si="23"/>
        <v>0</v>
      </c>
      <c r="I69" s="40" t="s">
        <v>25</v>
      </c>
      <c r="J69" s="45">
        <v>4.4000000000000004</v>
      </c>
      <c r="K69" s="39">
        <f t="shared" si="24"/>
        <v>13.200000000000001</v>
      </c>
      <c r="L69" s="42" t="s">
        <v>196</v>
      </c>
      <c r="M69" s="51">
        <f t="shared" si="25"/>
        <v>0</v>
      </c>
    </row>
    <row r="70" spans="1:13" ht="27" customHeight="1" x14ac:dyDescent="0.25">
      <c r="A70" s="50">
        <v>8</v>
      </c>
      <c r="B70" s="37" t="s">
        <v>38</v>
      </c>
      <c r="C70" s="38" t="s">
        <v>36</v>
      </c>
      <c r="D70" s="44" t="s">
        <v>37</v>
      </c>
      <c r="E70" s="39">
        <v>0</v>
      </c>
      <c r="F70" s="39">
        <f t="shared" si="22"/>
        <v>0</v>
      </c>
      <c r="G70" s="39">
        <v>0</v>
      </c>
      <c r="H70" s="39">
        <f t="shared" si="23"/>
        <v>0</v>
      </c>
      <c r="I70" s="40" t="s">
        <v>25</v>
      </c>
      <c r="J70" s="39">
        <v>0</v>
      </c>
      <c r="K70" s="39">
        <f t="shared" si="24"/>
        <v>0</v>
      </c>
      <c r="L70" s="40" t="s">
        <v>25</v>
      </c>
      <c r="M70" s="51">
        <f>F70-H70-K70+0.5</f>
        <v>0.5</v>
      </c>
    </row>
    <row r="71" spans="1:13" ht="40.5" customHeight="1" x14ac:dyDescent="0.25">
      <c r="A71" s="50">
        <v>9</v>
      </c>
      <c r="B71" s="37" t="s">
        <v>33</v>
      </c>
      <c r="C71" s="42" t="s">
        <v>39</v>
      </c>
      <c r="D71" s="38" t="s">
        <v>18</v>
      </c>
      <c r="E71" s="39">
        <v>4.0000000000000001E-3</v>
      </c>
      <c r="F71" s="39">
        <f t="shared" si="22"/>
        <v>6.9000000000000006E-2</v>
      </c>
      <c r="G71" s="39">
        <v>0</v>
      </c>
      <c r="H71" s="39">
        <f t="shared" si="23"/>
        <v>0</v>
      </c>
      <c r="I71" s="40" t="s">
        <v>25</v>
      </c>
      <c r="J71" s="39">
        <v>0</v>
      </c>
      <c r="K71" s="39">
        <f t="shared" si="24"/>
        <v>7.4999999999999997E-2</v>
      </c>
      <c r="L71" s="40" t="s">
        <v>25</v>
      </c>
      <c r="M71" s="51">
        <f>F71-H71-K71+0.015</f>
        <v>9.000000000000008E-3</v>
      </c>
    </row>
    <row r="72" spans="1:13" ht="30" customHeight="1" x14ac:dyDescent="0.25">
      <c r="A72" s="50">
        <v>10</v>
      </c>
      <c r="B72" s="37" t="s">
        <v>33</v>
      </c>
      <c r="C72" s="42" t="s">
        <v>40</v>
      </c>
      <c r="D72" s="38" t="s">
        <v>19</v>
      </c>
      <c r="E72" s="39">
        <v>0.02</v>
      </c>
      <c r="F72" s="39">
        <f t="shared" si="22"/>
        <v>0.24</v>
      </c>
      <c r="G72" s="39">
        <v>0</v>
      </c>
      <c r="H72" s="39">
        <f t="shared" si="23"/>
        <v>0</v>
      </c>
      <c r="I72" s="40" t="s">
        <v>25</v>
      </c>
      <c r="J72" s="39">
        <v>0</v>
      </c>
      <c r="K72" s="39">
        <f t="shared" si="24"/>
        <v>0.26500000000000001</v>
      </c>
      <c r="L72" s="40" t="s">
        <v>25</v>
      </c>
      <c r="M72" s="51">
        <f>F72-H72-K72+0.055</f>
        <v>2.9999999999999978E-2</v>
      </c>
    </row>
    <row r="73" spans="1:13" ht="29.1" customHeight="1" x14ac:dyDescent="0.25">
      <c r="A73" s="50">
        <v>11</v>
      </c>
      <c r="B73" s="37" t="s">
        <v>33</v>
      </c>
      <c r="C73" s="42" t="s">
        <v>42</v>
      </c>
      <c r="D73" s="38" t="s">
        <v>43</v>
      </c>
      <c r="E73" s="41">
        <v>0</v>
      </c>
      <c r="F73" s="39">
        <f t="shared" si="22"/>
        <v>0.03</v>
      </c>
      <c r="G73" s="39">
        <v>0</v>
      </c>
      <c r="H73" s="39">
        <f t="shared" si="23"/>
        <v>0</v>
      </c>
      <c r="I73" s="40" t="s">
        <v>25</v>
      </c>
      <c r="J73" s="39">
        <v>0</v>
      </c>
      <c r="K73" s="39">
        <f t="shared" si="24"/>
        <v>0</v>
      </c>
      <c r="L73" s="40" t="s">
        <v>25</v>
      </c>
      <c r="M73" s="52">
        <f>F73-H73-K73+0.027</f>
        <v>5.6999999999999995E-2</v>
      </c>
    </row>
    <row r="74" spans="1:13" ht="36.75" customHeight="1" thickBot="1" x14ac:dyDescent="0.3">
      <c r="A74" s="53">
        <v>12</v>
      </c>
      <c r="B74" s="54" t="s">
        <v>34</v>
      </c>
      <c r="C74" s="55" t="s">
        <v>197</v>
      </c>
      <c r="D74" s="56" t="s">
        <v>198</v>
      </c>
      <c r="E74" s="57">
        <v>0</v>
      </c>
      <c r="F74" s="58">
        <f t="shared" si="22"/>
        <v>0</v>
      </c>
      <c r="G74" s="58"/>
      <c r="H74" s="58">
        <f t="shared" si="23"/>
        <v>0</v>
      </c>
      <c r="I74" s="59" t="s">
        <v>25</v>
      </c>
      <c r="J74" s="58">
        <v>0</v>
      </c>
      <c r="K74" s="58">
        <f t="shared" si="24"/>
        <v>0</v>
      </c>
      <c r="L74" s="59" t="s">
        <v>25</v>
      </c>
      <c r="M74" s="60">
        <f t="shared" ref="M74" si="26">F74-H74-K74</f>
        <v>0</v>
      </c>
    </row>
    <row r="78" spans="1:13" ht="11.25" customHeight="1" x14ac:dyDescent="0.25"/>
    <row r="81" spans="1:13" ht="15.95" customHeight="1" x14ac:dyDescent="0.25"/>
    <row r="82" spans="1:13" ht="15.95" customHeight="1" x14ac:dyDescent="0.25"/>
    <row r="83" spans="1:13" ht="15.95" customHeight="1" x14ac:dyDescent="0.25"/>
    <row r="84" spans="1:13" ht="30" customHeight="1" x14ac:dyDescent="0.25">
      <c r="C84" s="240" t="s">
        <v>208</v>
      </c>
      <c r="D84" s="240"/>
      <c r="E84" s="240"/>
      <c r="F84" s="240"/>
      <c r="G84" s="240"/>
      <c r="H84" s="240"/>
      <c r="I84" s="240"/>
      <c r="J84" s="240"/>
      <c r="K84" s="240"/>
      <c r="L84" s="240"/>
    </row>
    <row r="85" spans="1:13" ht="15" customHeight="1" x14ac:dyDescent="0.25"/>
    <row r="86" spans="1:13" ht="15" customHeight="1" x14ac:dyDescent="0.25"/>
    <row r="87" spans="1:13" ht="30" customHeight="1" x14ac:dyDescent="0.25">
      <c r="B87" s="47" t="s">
        <v>0</v>
      </c>
      <c r="C87" s="47"/>
      <c r="D87" s="47"/>
      <c r="E87" s="47"/>
      <c r="F87" s="47"/>
    </row>
    <row r="88" spans="1:13" ht="18" customHeight="1" thickBot="1" x14ac:dyDescent="0.3">
      <c r="B88" s="47"/>
      <c r="C88" s="47"/>
      <c r="D88" s="47"/>
      <c r="E88" s="47"/>
      <c r="F88" s="47"/>
    </row>
    <row r="89" spans="1:13" ht="30" customHeight="1" x14ac:dyDescent="0.25">
      <c r="A89" s="241" t="s">
        <v>1</v>
      </c>
      <c r="B89" s="243" t="s">
        <v>2</v>
      </c>
      <c r="C89" s="243" t="s">
        <v>3</v>
      </c>
      <c r="D89" s="245" t="s">
        <v>4</v>
      </c>
      <c r="E89" s="243" t="s">
        <v>8</v>
      </c>
      <c r="F89" s="243"/>
      <c r="G89" s="243" t="s">
        <v>7</v>
      </c>
      <c r="H89" s="243"/>
      <c r="I89" s="243"/>
      <c r="J89" s="243" t="s">
        <v>9</v>
      </c>
      <c r="K89" s="243"/>
      <c r="L89" s="243"/>
      <c r="M89" s="238" t="s">
        <v>10</v>
      </c>
    </row>
    <row r="90" spans="1:13" ht="60" customHeight="1" x14ac:dyDescent="0.25">
      <c r="A90" s="242"/>
      <c r="B90" s="244"/>
      <c r="C90" s="244"/>
      <c r="D90" s="246"/>
      <c r="E90" s="65" t="s">
        <v>165</v>
      </c>
      <c r="F90" s="64" t="s">
        <v>5</v>
      </c>
      <c r="G90" s="65" t="s">
        <v>6</v>
      </c>
      <c r="H90" s="64" t="s">
        <v>5</v>
      </c>
      <c r="I90" s="65" t="s">
        <v>24</v>
      </c>
      <c r="J90" s="65" t="s">
        <v>6</v>
      </c>
      <c r="K90" s="64" t="s">
        <v>5</v>
      </c>
      <c r="L90" s="65" t="s">
        <v>23</v>
      </c>
      <c r="M90" s="239"/>
    </row>
    <row r="91" spans="1:13" ht="27.6" customHeight="1" x14ac:dyDescent="0.25">
      <c r="A91" s="50">
        <v>1</v>
      </c>
      <c r="B91" s="37" t="s">
        <v>33</v>
      </c>
      <c r="C91" s="38" t="s">
        <v>11</v>
      </c>
      <c r="D91" s="38" t="s">
        <v>15</v>
      </c>
      <c r="E91" s="39">
        <v>0</v>
      </c>
      <c r="F91" s="39">
        <f t="shared" ref="F91:F102" si="27">F63+E91</f>
        <v>150</v>
      </c>
      <c r="G91" s="39">
        <v>0</v>
      </c>
      <c r="H91" s="39">
        <f t="shared" ref="H91:H102" si="28">H63+G91</f>
        <v>400</v>
      </c>
      <c r="I91" s="40" t="s">
        <v>25</v>
      </c>
      <c r="J91" s="39">
        <v>0</v>
      </c>
      <c r="K91" s="39">
        <f t="shared" ref="K91:K102" si="29">K63+J91</f>
        <v>0</v>
      </c>
      <c r="L91" s="40" t="s">
        <v>25</v>
      </c>
      <c r="M91" s="51">
        <f>F91-H91-K91+400</f>
        <v>150</v>
      </c>
    </row>
    <row r="92" spans="1:13" ht="27.6" customHeight="1" x14ac:dyDescent="0.25">
      <c r="A92" s="50">
        <v>2</v>
      </c>
      <c r="B92" s="37" t="s">
        <v>33</v>
      </c>
      <c r="C92" s="38" t="s">
        <v>12</v>
      </c>
      <c r="D92" s="38" t="s">
        <v>16</v>
      </c>
      <c r="E92" s="39">
        <v>10.29</v>
      </c>
      <c r="F92" s="41">
        <f t="shared" si="27"/>
        <v>37.94</v>
      </c>
      <c r="G92" s="41">
        <v>10.29</v>
      </c>
      <c r="H92" s="41">
        <f t="shared" si="28"/>
        <v>37.94</v>
      </c>
      <c r="I92" s="38" t="s">
        <v>194</v>
      </c>
      <c r="J92" s="39">
        <v>0</v>
      </c>
      <c r="K92" s="39">
        <f t="shared" si="29"/>
        <v>0</v>
      </c>
      <c r="L92" s="40" t="s">
        <v>25</v>
      </c>
      <c r="M92" s="51">
        <f t="shared" ref="M92:M97" si="30">F92-H92-K92</f>
        <v>0</v>
      </c>
    </row>
    <row r="93" spans="1:13" ht="27.6" customHeight="1" x14ac:dyDescent="0.25">
      <c r="A93" s="50">
        <v>3</v>
      </c>
      <c r="B93" s="42" t="s">
        <v>41</v>
      </c>
      <c r="C93" s="38" t="s">
        <v>13</v>
      </c>
      <c r="D93" s="38" t="s">
        <v>17</v>
      </c>
      <c r="E93" s="39">
        <v>0</v>
      </c>
      <c r="F93" s="39">
        <f t="shared" si="27"/>
        <v>0.06</v>
      </c>
      <c r="G93" s="43">
        <v>0</v>
      </c>
      <c r="H93" s="39">
        <f t="shared" si="28"/>
        <v>0.06</v>
      </c>
      <c r="I93" s="40" t="s">
        <v>25</v>
      </c>
      <c r="J93" s="39">
        <v>0</v>
      </c>
      <c r="K93" s="39">
        <f t="shared" si="29"/>
        <v>0</v>
      </c>
      <c r="L93" s="40" t="s">
        <v>25</v>
      </c>
      <c r="M93" s="51">
        <f t="shared" si="30"/>
        <v>0</v>
      </c>
    </row>
    <row r="94" spans="1:13" ht="27.6" customHeight="1" x14ac:dyDescent="0.25">
      <c r="A94" s="50">
        <v>4</v>
      </c>
      <c r="B94" s="42" t="s">
        <v>41</v>
      </c>
      <c r="C94" s="38" t="s">
        <v>27</v>
      </c>
      <c r="D94" s="38" t="s">
        <v>28</v>
      </c>
      <c r="E94" s="39">
        <v>0</v>
      </c>
      <c r="F94" s="45">
        <f t="shared" si="27"/>
        <v>0</v>
      </c>
      <c r="G94" s="39">
        <v>0</v>
      </c>
      <c r="H94" s="45">
        <f t="shared" si="28"/>
        <v>0</v>
      </c>
      <c r="I94" s="40" t="s">
        <v>25</v>
      </c>
      <c r="J94" s="39">
        <v>0</v>
      </c>
      <c r="K94" s="39">
        <f t="shared" si="29"/>
        <v>0</v>
      </c>
      <c r="L94" s="40" t="s">
        <v>25</v>
      </c>
      <c r="M94" s="51">
        <f t="shared" si="30"/>
        <v>0</v>
      </c>
    </row>
    <row r="95" spans="1:13" ht="27.6" customHeight="1" x14ac:dyDescent="0.25">
      <c r="A95" s="50">
        <v>5</v>
      </c>
      <c r="B95" s="37" t="s">
        <v>34</v>
      </c>
      <c r="C95" s="38" t="s">
        <v>29</v>
      </c>
      <c r="D95" s="38" t="s">
        <v>30</v>
      </c>
      <c r="E95" s="39">
        <v>0</v>
      </c>
      <c r="F95" s="39">
        <f t="shared" si="27"/>
        <v>0</v>
      </c>
      <c r="G95" s="39">
        <v>0</v>
      </c>
      <c r="H95" s="39">
        <f t="shared" si="28"/>
        <v>0</v>
      </c>
      <c r="I95" s="40" t="s">
        <v>25</v>
      </c>
      <c r="J95" s="39">
        <v>0</v>
      </c>
      <c r="K95" s="39">
        <f t="shared" si="29"/>
        <v>0</v>
      </c>
      <c r="L95" s="40" t="s">
        <v>25</v>
      </c>
      <c r="M95" s="51">
        <f t="shared" si="30"/>
        <v>0</v>
      </c>
    </row>
    <row r="96" spans="1:13" ht="27.6" customHeight="1" x14ac:dyDescent="0.25">
      <c r="A96" s="50">
        <v>6</v>
      </c>
      <c r="B96" s="37" t="s">
        <v>34</v>
      </c>
      <c r="C96" s="38" t="s">
        <v>31</v>
      </c>
      <c r="D96" s="44" t="s">
        <v>32</v>
      </c>
      <c r="E96" s="39">
        <v>0</v>
      </c>
      <c r="F96" s="39">
        <f t="shared" si="27"/>
        <v>0</v>
      </c>
      <c r="G96" s="39">
        <v>0</v>
      </c>
      <c r="H96" s="39">
        <f t="shared" si="28"/>
        <v>0</v>
      </c>
      <c r="I96" s="40" t="s">
        <v>25</v>
      </c>
      <c r="J96" s="39">
        <v>0</v>
      </c>
      <c r="K96" s="39">
        <f t="shared" si="29"/>
        <v>0</v>
      </c>
      <c r="L96" s="40" t="s">
        <v>25</v>
      </c>
      <c r="M96" s="51">
        <f t="shared" si="30"/>
        <v>0</v>
      </c>
    </row>
    <row r="97" spans="1:13" ht="27.6" customHeight="1" x14ac:dyDescent="0.25">
      <c r="A97" s="50">
        <v>7</v>
      </c>
      <c r="B97" s="37" t="s">
        <v>35</v>
      </c>
      <c r="C97" s="38" t="s">
        <v>14</v>
      </c>
      <c r="D97" s="44" t="s">
        <v>20</v>
      </c>
      <c r="E97" s="45">
        <v>4.4000000000000004</v>
      </c>
      <c r="F97" s="39">
        <f t="shared" si="27"/>
        <v>17.600000000000001</v>
      </c>
      <c r="G97" s="39">
        <v>0</v>
      </c>
      <c r="H97" s="39">
        <f t="shared" si="28"/>
        <v>0</v>
      </c>
      <c r="I97" s="40" t="s">
        <v>25</v>
      </c>
      <c r="J97" s="45">
        <v>4.4000000000000004</v>
      </c>
      <c r="K97" s="39">
        <f t="shared" si="29"/>
        <v>17.600000000000001</v>
      </c>
      <c r="L97" s="42" t="s">
        <v>196</v>
      </c>
      <c r="M97" s="51">
        <f t="shared" si="30"/>
        <v>0</v>
      </c>
    </row>
    <row r="98" spans="1:13" ht="27.6" customHeight="1" x14ac:dyDescent="0.25">
      <c r="A98" s="50">
        <v>8</v>
      </c>
      <c r="B98" s="37" t="s">
        <v>38</v>
      </c>
      <c r="C98" s="38" t="s">
        <v>36</v>
      </c>
      <c r="D98" s="44" t="s">
        <v>37</v>
      </c>
      <c r="E98" s="39">
        <v>0</v>
      </c>
      <c r="F98" s="39">
        <f t="shared" si="27"/>
        <v>0</v>
      </c>
      <c r="G98" s="39">
        <v>0</v>
      </c>
      <c r="H98" s="39">
        <f t="shared" si="28"/>
        <v>0</v>
      </c>
      <c r="I98" s="40" t="s">
        <v>25</v>
      </c>
      <c r="J98" s="39">
        <v>0</v>
      </c>
      <c r="K98" s="39">
        <f t="shared" si="29"/>
        <v>0</v>
      </c>
      <c r="L98" s="40" t="s">
        <v>25</v>
      </c>
      <c r="M98" s="51">
        <f>F98-H98-K98+0.5</f>
        <v>0.5</v>
      </c>
    </row>
    <row r="99" spans="1:13" ht="41.25" customHeight="1" x14ac:dyDescent="0.25">
      <c r="A99" s="50">
        <v>9</v>
      </c>
      <c r="B99" s="37" t="s">
        <v>33</v>
      </c>
      <c r="C99" s="42" t="s">
        <v>39</v>
      </c>
      <c r="D99" s="38" t="s">
        <v>18</v>
      </c>
      <c r="E99" s="39">
        <v>5.0000000000000001E-3</v>
      </c>
      <c r="F99" s="39">
        <f t="shared" si="27"/>
        <v>7.400000000000001E-2</v>
      </c>
      <c r="G99" s="39">
        <v>0</v>
      </c>
      <c r="H99" s="39">
        <f t="shared" si="28"/>
        <v>0</v>
      </c>
      <c r="I99" s="40" t="s">
        <v>25</v>
      </c>
      <c r="J99" s="39">
        <v>0</v>
      </c>
      <c r="K99" s="39">
        <f t="shared" si="29"/>
        <v>7.4999999999999997E-2</v>
      </c>
      <c r="L99" s="40" t="s">
        <v>25</v>
      </c>
      <c r="M99" s="51">
        <f>F99-H99-K99+0.015</f>
        <v>1.4000000000000012E-2</v>
      </c>
    </row>
    <row r="100" spans="1:13" ht="30" customHeight="1" x14ac:dyDescent="0.25">
      <c r="A100" s="50">
        <v>10</v>
      </c>
      <c r="B100" s="37" t="s">
        <v>33</v>
      </c>
      <c r="C100" s="42" t="s">
        <v>40</v>
      </c>
      <c r="D100" s="38" t="s">
        <v>19</v>
      </c>
      <c r="E100" s="39">
        <v>0.03</v>
      </c>
      <c r="F100" s="39">
        <f t="shared" si="27"/>
        <v>0.27</v>
      </c>
      <c r="G100" s="39">
        <v>0</v>
      </c>
      <c r="H100" s="39">
        <f t="shared" si="28"/>
        <v>0</v>
      </c>
      <c r="I100" s="40" t="s">
        <v>25</v>
      </c>
      <c r="J100" s="39">
        <v>0</v>
      </c>
      <c r="K100" s="39">
        <f t="shared" si="29"/>
        <v>0.26500000000000001</v>
      </c>
      <c r="L100" s="40" t="s">
        <v>25</v>
      </c>
      <c r="M100" s="51">
        <f>F100-H100-K100+0.055</f>
        <v>6.0000000000000005E-2</v>
      </c>
    </row>
    <row r="101" spans="1:13" ht="27.95" customHeight="1" x14ac:dyDescent="0.25">
      <c r="A101" s="50">
        <v>11</v>
      </c>
      <c r="B101" s="37" t="s">
        <v>33</v>
      </c>
      <c r="C101" s="42" t="s">
        <v>42</v>
      </c>
      <c r="D101" s="38" t="s">
        <v>43</v>
      </c>
      <c r="E101" s="41">
        <v>0</v>
      </c>
      <c r="F101" s="41">
        <f t="shared" si="27"/>
        <v>0.03</v>
      </c>
      <c r="G101" s="39">
        <v>0</v>
      </c>
      <c r="H101" s="39">
        <f t="shared" si="28"/>
        <v>0</v>
      </c>
      <c r="I101" s="49" t="s">
        <v>25</v>
      </c>
      <c r="J101" s="39">
        <v>0</v>
      </c>
      <c r="K101" s="39">
        <f t="shared" si="29"/>
        <v>0</v>
      </c>
      <c r="L101" s="40" t="s">
        <v>25</v>
      </c>
      <c r="M101" s="52">
        <f>F101-H101-K101+0.027</f>
        <v>5.6999999999999995E-2</v>
      </c>
    </row>
    <row r="102" spans="1:13" ht="30" customHeight="1" thickBot="1" x14ac:dyDescent="0.3">
      <c r="A102" s="53">
        <v>12</v>
      </c>
      <c r="B102" s="54" t="s">
        <v>34</v>
      </c>
      <c r="C102" s="55" t="s">
        <v>197</v>
      </c>
      <c r="D102" s="56" t="s">
        <v>198</v>
      </c>
      <c r="E102" s="57">
        <v>0</v>
      </c>
      <c r="F102" s="57">
        <f t="shared" si="27"/>
        <v>0</v>
      </c>
      <c r="G102" s="58"/>
      <c r="H102" s="58">
        <f t="shared" si="28"/>
        <v>0</v>
      </c>
      <c r="I102" s="61" t="s">
        <v>25</v>
      </c>
      <c r="J102" s="58">
        <v>0</v>
      </c>
      <c r="K102" s="58">
        <f t="shared" si="29"/>
        <v>0</v>
      </c>
      <c r="L102" s="59" t="s">
        <v>25</v>
      </c>
      <c r="M102" s="60">
        <f t="shared" ref="M102" si="31">F102-H102-K102</f>
        <v>0</v>
      </c>
    </row>
    <row r="103" spans="1:13" ht="15" customHeight="1" x14ac:dyDescent="0.25"/>
    <row r="104" spans="1:13" ht="15" customHeight="1" x14ac:dyDescent="0.25"/>
    <row r="105" spans="1:13" ht="15" customHeight="1" x14ac:dyDescent="0.25"/>
    <row r="106" spans="1:13" ht="15.95" customHeight="1" x14ac:dyDescent="0.25"/>
    <row r="107" spans="1:13" ht="15.95" customHeight="1" x14ac:dyDescent="0.25"/>
    <row r="108" spans="1:13" ht="15.95" customHeight="1" x14ac:dyDescent="0.25"/>
    <row r="109" spans="1:13" ht="30" customHeight="1" x14ac:dyDescent="0.25">
      <c r="C109" s="240" t="s">
        <v>208</v>
      </c>
      <c r="D109" s="240"/>
      <c r="E109" s="240"/>
      <c r="F109" s="240"/>
      <c r="G109" s="240"/>
      <c r="H109" s="240"/>
      <c r="I109" s="240"/>
      <c r="J109" s="240"/>
      <c r="K109" s="240"/>
      <c r="L109" s="240"/>
    </row>
    <row r="110" spans="1:13" ht="15" customHeight="1" x14ac:dyDescent="0.25"/>
    <row r="111" spans="1:13" ht="15" customHeight="1" x14ac:dyDescent="0.25"/>
    <row r="112" spans="1:13" ht="30" customHeight="1" x14ac:dyDescent="0.25">
      <c r="B112" s="47" t="s">
        <v>0</v>
      </c>
      <c r="C112" s="47"/>
      <c r="D112" s="47"/>
      <c r="E112" s="47"/>
      <c r="F112" s="47"/>
    </row>
    <row r="113" spans="1:13" ht="18" customHeight="1" thickBot="1" x14ac:dyDescent="0.3">
      <c r="B113" s="47"/>
      <c r="C113" s="47"/>
      <c r="D113" s="47"/>
      <c r="E113" s="47"/>
      <c r="F113" s="47"/>
    </row>
    <row r="114" spans="1:13" ht="30" customHeight="1" x14ac:dyDescent="0.25">
      <c r="A114" s="241" t="s">
        <v>1</v>
      </c>
      <c r="B114" s="243" t="s">
        <v>2</v>
      </c>
      <c r="C114" s="243" t="s">
        <v>3</v>
      </c>
      <c r="D114" s="245" t="s">
        <v>4</v>
      </c>
      <c r="E114" s="243" t="s">
        <v>8</v>
      </c>
      <c r="F114" s="243"/>
      <c r="G114" s="243" t="s">
        <v>7</v>
      </c>
      <c r="H114" s="243"/>
      <c r="I114" s="243"/>
      <c r="J114" s="243" t="s">
        <v>9</v>
      </c>
      <c r="K114" s="243"/>
      <c r="L114" s="243"/>
      <c r="M114" s="238" t="s">
        <v>10</v>
      </c>
    </row>
    <row r="115" spans="1:13" ht="60" customHeight="1" x14ac:dyDescent="0.25">
      <c r="A115" s="242"/>
      <c r="B115" s="244"/>
      <c r="C115" s="244"/>
      <c r="D115" s="246"/>
      <c r="E115" s="65" t="s">
        <v>166</v>
      </c>
      <c r="F115" s="64" t="s">
        <v>5</v>
      </c>
      <c r="G115" s="65" t="s">
        <v>6</v>
      </c>
      <c r="H115" s="64" t="s">
        <v>5</v>
      </c>
      <c r="I115" s="65" t="s">
        <v>24</v>
      </c>
      <c r="J115" s="65" t="s">
        <v>6</v>
      </c>
      <c r="K115" s="64" t="s">
        <v>5</v>
      </c>
      <c r="L115" s="65" t="s">
        <v>23</v>
      </c>
      <c r="M115" s="239"/>
    </row>
    <row r="116" spans="1:13" ht="27.6" customHeight="1" x14ac:dyDescent="0.25">
      <c r="A116" s="50">
        <v>1</v>
      </c>
      <c r="B116" s="37" t="s">
        <v>33</v>
      </c>
      <c r="C116" s="38" t="s">
        <v>11</v>
      </c>
      <c r="D116" s="38" t="s">
        <v>15</v>
      </c>
      <c r="E116" s="39">
        <v>0</v>
      </c>
      <c r="F116" s="39">
        <f t="shared" ref="F116:F127" si="32">F91+E116</f>
        <v>150</v>
      </c>
      <c r="G116" s="39">
        <v>0</v>
      </c>
      <c r="H116" s="39">
        <f t="shared" ref="H116:H127" si="33">H91+G116</f>
        <v>400</v>
      </c>
      <c r="I116" s="40" t="s">
        <v>25</v>
      </c>
      <c r="J116" s="39">
        <v>0</v>
      </c>
      <c r="K116" s="39">
        <f t="shared" ref="K116:K127" si="34">K91+J116</f>
        <v>0</v>
      </c>
      <c r="L116" s="40" t="s">
        <v>25</v>
      </c>
      <c r="M116" s="51">
        <f>M91+E116-G116-K116</f>
        <v>150</v>
      </c>
    </row>
    <row r="117" spans="1:13" ht="27.6" customHeight="1" x14ac:dyDescent="0.25">
      <c r="A117" s="50">
        <v>2</v>
      </c>
      <c r="B117" s="37" t="s">
        <v>33</v>
      </c>
      <c r="C117" s="38" t="s">
        <v>12</v>
      </c>
      <c r="D117" s="38" t="s">
        <v>16</v>
      </c>
      <c r="E117" s="41">
        <v>7.6749999999999998</v>
      </c>
      <c r="F117" s="41">
        <f t="shared" si="32"/>
        <v>45.614999999999995</v>
      </c>
      <c r="G117" s="41">
        <v>7.6749999999999998</v>
      </c>
      <c r="H117" s="41">
        <f t="shared" si="33"/>
        <v>45.614999999999995</v>
      </c>
      <c r="I117" s="38" t="s">
        <v>194</v>
      </c>
      <c r="J117" s="39">
        <v>0</v>
      </c>
      <c r="K117" s="39">
        <f t="shared" si="34"/>
        <v>0</v>
      </c>
      <c r="L117" s="40" t="s">
        <v>25</v>
      </c>
      <c r="M117" s="52">
        <f>F117-H117-K117</f>
        <v>0</v>
      </c>
    </row>
    <row r="118" spans="1:13" ht="27.6" customHeight="1" x14ac:dyDescent="0.25">
      <c r="A118" s="50">
        <v>3</v>
      </c>
      <c r="B118" s="42" t="s">
        <v>41</v>
      </c>
      <c r="C118" s="38" t="s">
        <v>13</v>
      </c>
      <c r="D118" s="38" t="s">
        <v>17</v>
      </c>
      <c r="E118" s="39">
        <v>0</v>
      </c>
      <c r="F118" s="41">
        <f t="shared" si="32"/>
        <v>0.06</v>
      </c>
      <c r="G118" s="41">
        <v>0</v>
      </c>
      <c r="H118" s="41">
        <f t="shared" si="33"/>
        <v>0.06</v>
      </c>
      <c r="I118" s="38"/>
      <c r="J118" s="39">
        <v>0</v>
      </c>
      <c r="K118" s="39">
        <f t="shared" si="34"/>
        <v>0</v>
      </c>
      <c r="L118" s="40" t="s">
        <v>25</v>
      </c>
      <c r="M118" s="51">
        <f t="shared" ref="M118:M122" si="35">F118-H118-K118</f>
        <v>0</v>
      </c>
    </row>
    <row r="119" spans="1:13" ht="27.6" customHeight="1" x14ac:dyDescent="0.25">
      <c r="A119" s="50">
        <v>4</v>
      </c>
      <c r="B119" s="42" t="s">
        <v>41</v>
      </c>
      <c r="C119" s="38" t="s">
        <v>27</v>
      </c>
      <c r="D119" s="38" t="s">
        <v>28</v>
      </c>
      <c r="E119" s="39">
        <v>0</v>
      </c>
      <c r="F119" s="39">
        <f t="shared" si="32"/>
        <v>0</v>
      </c>
      <c r="G119" s="39">
        <v>0</v>
      </c>
      <c r="H119" s="39">
        <f t="shared" si="33"/>
        <v>0</v>
      </c>
      <c r="I119" s="38"/>
      <c r="J119" s="39">
        <v>0</v>
      </c>
      <c r="K119" s="39">
        <f t="shared" si="34"/>
        <v>0</v>
      </c>
      <c r="L119" s="40" t="s">
        <v>25</v>
      </c>
      <c r="M119" s="51">
        <f t="shared" si="35"/>
        <v>0</v>
      </c>
    </row>
    <row r="120" spans="1:13" ht="27.6" customHeight="1" x14ac:dyDescent="0.25">
      <c r="A120" s="50">
        <v>5</v>
      </c>
      <c r="B120" s="37" t="s">
        <v>34</v>
      </c>
      <c r="C120" s="38" t="s">
        <v>29</v>
      </c>
      <c r="D120" s="38" t="s">
        <v>30</v>
      </c>
      <c r="E120" s="39">
        <v>0</v>
      </c>
      <c r="F120" s="39">
        <f t="shared" si="32"/>
        <v>0</v>
      </c>
      <c r="G120" s="39">
        <v>0</v>
      </c>
      <c r="H120" s="39">
        <f t="shared" si="33"/>
        <v>0</v>
      </c>
      <c r="I120" s="40" t="s">
        <v>25</v>
      </c>
      <c r="J120" s="39">
        <v>0</v>
      </c>
      <c r="K120" s="39">
        <f t="shared" si="34"/>
        <v>0</v>
      </c>
      <c r="L120" s="40" t="s">
        <v>25</v>
      </c>
      <c r="M120" s="51">
        <f t="shared" ref="M120" si="36">F120-H120-K120</f>
        <v>0</v>
      </c>
    </row>
    <row r="121" spans="1:13" ht="27.6" customHeight="1" x14ac:dyDescent="0.25">
      <c r="A121" s="50">
        <v>6</v>
      </c>
      <c r="B121" s="37" t="s">
        <v>34</v>
      </c>
      <c r="C121" s="38" t="s">
        <v>31</v>
      </c>
      <c r="D121" s="44" t="s">
        <v>32</v>
      </c>
      <c r="E121" s="39">
        <v>0</v>
      </c>
      <c r="F121" s="39">
        <f t="shared" si="32"/>
        <v>0</v>
      </c>
      <c r="G121" s="39">
        <v>0</v>
      </c>
      <c r="H121" s="39">
        <f t="shared" si="33"/>
        <v>0</v>
      </c>
      <c r="I121" s="40" t="s">
        <v>25</v>
      </c>
      <c r="J121" s="39">
        <v>0</v>
      </c>
      <c r="K121" s="39">
        <f t="shared" si="34"/>
        <v>0</v>
      </c>
      <c r="L121" s="40" t="s">
        <v>25</v>
      </c>
      <c r="M121" s="51">
        <f t="shared" si="35"/>
        <v>0</v>
      </c>
    </row>
    <row r="122" spans="1:13" ht="27.6" customHeight="1" x14ac:dyDescent="0.25">
      <c r="A122" s="50">
        <v>7</v>
      </c>
      <c r="B122" s="37" t="s">
        <v>35</v>
      </c>
      <c r="C122" s="38" t="s">
        <v>14</v>
      </c>
      <c r="D122" s="44" t="s">
        <v>20</v>
      </c>
      <c r="E122" s="45">
        <v>4.4000000000000004</v>
      </c>
      <c r="F122" s="39">
        <f t="shared" si="32"/>
        <v>22</v>
      </c>
      <c r="G122" s="39">
        <v>0</v>
      </c>
      <c r="H122" s="39">
        <f t="shared" si="33"/>
        <v>0</v>
      </c>
      <c r="I122" s="40" t="s">
        <v>25</v>
      </c>
      <c r="J122" s="45">
        <v>4.4000000000000004</v>
      </c>
      <c r="K122" s="39">
        <f t="shared" si="34"/>
        <v>22</v>
      </c>
      <c r="L122" s="42" t="s">
        <v>196</v>
      </c>
      <c r="M122" s="51">
        <f t="shared" si="35"/>
        <v>0</v>
      </c>
    </row>
    <row r="123" spans="1:13" ht="27.6" customHeight="1" x14ac:dyDescent="0.25">
      <c r="A123" s="50">
        <v>8</v>
      </c>
      <c r="B123" s="37" t="s">
        <v>38</v>
      </c>
      <c r="C123" s="38" t="s">
        <v>36</v>
      </c>
      <c r="D123" s="44" t="s">
        <v>37</v>
      </c>
      <c r="E123" s="39">
        <v>0</v>
      </c>
      <c r="F123" s="39">
        <f t="shared" si="32"/>
        <v>0</v>
      </c>
      <c r="G123" s="39">
        <v>0</v>
      </c>
      <c r="H123" s="39">
        <f t="shared" si="33"/>
        <v>0</v>
      </c>
      <c r="I123" s="40" t="s">
        <v>25</v>
      </c>
      <c r="J123" s="39">
        <v>0</v>
      </c>
      <c r="K123" s="39">
        <f t="shared" si="34"/>
        <v>0</v>
      </c>
      <c r="L123" s="40" t="s">
        <v>25</v>
      </c>
      <c r="M123" s="51">
        <f>F123-H123-K123+0.5</f>
        <v>0.5</v>
      </c>
    </row>
    <row r="124" spans="1:13" ht="42" customHeight="1" x14ac:dyDescent="0.25">
      <c r="A124" s="50">
        <v>9</v>
      </c>
      <c r="B124" s="37" t="s">
        <v>33</v>
      </c>
      <c r="C124" s="42" t="s">
        <v>39</v>
      </c>
      <c r="D124" s="38" t="s">
        <v>18</v>
      </c>
      <c r="E124" s="39">
        <v>3.0000000000000001E-3</v>
      </c>
      <c r="F124" s="39">
        <f t="shared" si="32"/>
        <v>7.7000000000000013E-2</v>
      </c>
      <c r="G124" s="39">
        <v>0</v>
      </c>
      <c r="H124" s="39">
        <f t="shared" si="33"/>
        <v>0</v>
      </c>
      <c r="I124" s="40" t="s">
        <v>25</v>
      </c>
      <c r="J124" s="39">
        <v>0</v>
      </c>
      <c r="K124" s="39">
        <f t="shared" si="34"/>
        <v>7.4999999999999997E-2</v>
      </c>
      <c r="L124" s="40" t="s">
        <v>25</v>
      </c>
      <c r="M124" s="51">
        <f>F124-H124-K124+0.015</f>
        <v>1.7000000000000015E-2</v>
      </c>
    </row>
    <row r="125" spans="1:13" ht="25.5" x14ac:dyDescent="0.25">
      <c r="A125" s="50">
        <v>10</v>
      </c>
      <c r="B125" s="37" t="s">
        <v>33</v>
      </c>
      <c r="C125" s="42" t="s">
        <v>40</v>
      </c>
      <c r="D125" s="38" t="s">
        <v>19</v>
      </c>
      <c r="E125" s="39">
        <v>0.04</v>
      </c>
      <c r="F125" s="39">
        <f t="shared" si="32"/>
        <v>0.31</v>
      </c>
      <c r="G125" s="39">
        <v>0</v>
      </c>
      <c r="H125" s="39">
        <f t="shared" si="33"/>
        <v>0</v>
      </c>
      <c r="I125" s="40" t="s">
        <v>25</v>
      </c>
      <c r="J125" s="39">
        <v>0</v>
      </c>
      <c r="K125" s="39">
        <f t="shared" si="34"/>
        <v>0.26500000000000001</v>
      </c>
      <c r="L125" s="40" t="s">
        <v>25</v>
      </c>
      <c r="M125" s="51">
        <f>F125-H125-K125+0.055</f>
        <v>9.9999999999999978E-2</v>
      </c>
    </row>
    <row r="126" spans="1:13" ht="30.95" customHeight="1" x14ac:dyDescent="0.25">
      <c r="A126" s="50">
        <v>11</v>
      </c>
      <c r="B126" s="37" t="s">
        <v>33</v>
      </c>
      <c r="C126" s="42" t="s">
        <v>42</v>
      </c>
      <c r="D126" s="38" t="s">
        <v>43</v>
      </c>
      <c r="E126" s="39">
        <v>0</v>
      </c>
      <c r="F126" s="39">
        <f t="shared" si="32"/>
        <v>0.03</v>
      </c>
      <c r="G126" s="41">
        <v>0</v>
      </c>
      <c r="H126" s="39">
        <f t="shared" si="33"/>
        <v>0</v>
      </c>
      <c r="I126" s="40" t="s">
        <v>25</v>
      </c>
      <c r="J126" s="43">
        <v>0</v>
      </c>
      <c r="K126" s="43">
        <f t="shared" si="34"/>
        <v>0</v>
      </c>
      <c r="L126" s="40" t="s">
        <v>25</v>
      </c>
      <c r="M126" s="52">
        <f>F126-H126-K126+0.027</f>
        <v>5.6999999999999995E-2</v>
      </c>
    </row>
    <row r="127" spans="1:13" ht="32.25" customHeight="1" thickBot="1" x14ac:dyDescent="0.3">
      <c r="A127" s="53">
        <v>12</v>
      </c>
      <c r="B127" s="54" t="s">
        <v>34</v>
      </c>
      <c r="C127" s="55" t="s">
        <v>197</v>
      </c>
      <c r="D127" s="56" t="s">
        <v>198</v>
      </c>
      <c r="E127" s="58">
        <v>0</v>
      </c>
      <c r="F127" s="58">
        <f t="shared" si="32"/>
        <v>0</v>
      </c>
      <c r="G127" s="57">
        <v>0</v>
      </c>
      <c r="H127" s="58">
        <f t="shared" si="33"/>
        <v>0</v>
      </c>
      <c r="I127" s="59" t="s">
        <v>25</v>
      </c>
      <c r="J127" s="62">
        <v>0</v>
      </c>
      <c r="K127" s="62">
        <f t="shared" si="34"/>
        <v>0</v>
      </c>
      <c r="L127" s="59" t="s">
        <v>25</v>
      </c>
      <c r="M127" s="60">
        <f>F127-H127-K127</f>
        <v>0</v>
      </c>
    </row>
    <row r="128" spans="1:13" ht="15.95" customHeight="1" x14ac:dyDescent="0.25"/>
    <row r="129" spans="1:13" ht="15.95" customHeight="1" x14ac:dyDescent="0.25"/>
    <row r="130" spans="1:13" ht="15.95" customHeight="1" x14ac:dyDescent="0.25"/>
    <row r="131" spans="1:13" ht="15.95" customHeight="1" x14ac:dyDescent="0.25"/>
    <row r="132" spans="1:13" ht="15.95" customHeight="1" x14ac:dyDescent="0.25"/>
    <row r="133" spans="1:13" ht="15.95" customHeight="1" x14ac:dyDescent="0.25"/>
    <row r="134" spans="1:13" ht="15.95" customHeight="1" x14ac:dyDescent="0.25"/>
    <row r="135" spans="1:13" ht="15.95" customHeight="1" x14ac:dyDescent="0.25"/>
    <row r="136" spans="1:13" ht="30" customHeight="1" x14ac:dyDescent="0.25">
      <c r="C136" s="240" t="s">
        <v>208</v>
      </c>
      <c r="D136" s="240"/>
      <c r="E136" s="240"/>
      <c r="F136" s="240"/>
      <c r="G136" s="240"/>
      <c r="H136" s="240"/>
      <c r="I136" s="240"/>
      <c r="J136" s="240"/>
      <c r="K136" s="240"/>
      <c r="L136" s="240"/>
    </row>
    <row r="137" spans="1:13" ht="15" customHeight="1" x14ac:dyDescent="0.25"/>
    <row r="138" spans="1:13" ht="15" customHeight="1" x14ac:dyDescent="0.25"/>
    <row r="139" spans="1:13" ht="30" customHeight="1" x14ac:dyDescent="0.25">
      <c r="B139" s="47" t="s">
        <v>0</v>
      </c>
      <c r="C139" s="47"/>
      <c r="D139" s="47"/>
      <c r="E139" s="47"/>
      <c r="F139" s="47"/>
    </row>
    <row r="140" spans="1:13" ht="18" customHeight="1" thickBot="1" x14ac:dyDescent="0.3">
      <c r="B140" s="47"/>
      <c r="C140" s="47"/>
      <c r="D140" s="47"/>
      <c r="E140" s="47"/>
      <c r="F140" s="47"/>
    </row>
    <row r="141" spans="1:13" ht="30" customHeight="1" x14ac:dyDescent="0.25">
      <c r="A141" s="241" t="s">
        <v>1</v>
      </c>
      <c r="B141" s="243" t="s">
        <v>2</v>
      </c>
      <c r="C141" s="243" t="s">
        <v>3</v>
      </c>
      <c r="D141" s="245" t="s">
        <v>4</v>
      </c>
      <c r="E141" s="243" t="s">
        <v>8</v>
      </c>
      <c r="F141" s="243"/>
      <c r="G141" s="243" t="s">
        <v>7</v>
      </c>
      <c r="H141" s="243"/>
      <c r="I141" s="243"/>
      <c r="J141" s="243" t="s">
        <v>9</v>
      </c>
      <c r="K141" s="243"/>
      <c r="L141" s="243"/>
      <c r="M141" s="238" t="s">
        <v>10</v>
      </c>
    </row>
    <row r="142" spans="1:13" ht="60" customHeight="1" x14ac:dyDescent="0.25">
      <c r="A142" s="242"/>
      <c r="B142" s="244"/>
      <c r="C142" s="244"/>
      <c r="D142" s="246"/>
      <c r="E142" s="65" t="s">
        <v>159</v>
      </c>
      <c r="F142" s="64" t="s">
        <v>5</v>
      </c>
      <c r="G142" s="65" t="s">
        <v>6</v>
      </c>
      <c r="H142" s="64" t="s">
        <v>5</v>
      </c>
      <c r="I142" s="65" t="s">
        <v>24</v>
      </c>
      <c r="J142" s="65" t="s">
        <v>6</v>
      </c>
      <c r="K142" s="64" t="s">
        <v>5</v>
      </c>
      <c r="L142" s="65" t="s">
        <v>23</v>
      </c>
      <c r="M142" s="239"/>
    </row>
    <row r="143" spans="1:13" ht="27.6" customHeight="1" x14ac:dyDescent="0.25">
      <c r="A143" s="50">
        <v>1</v>
      </c>
      <c r="B143" s="37" t="s">
        <v>33</v>
      </c>
      <c r="C143" s="38" t="s">
        <v>11</v>
      </c>
      <c r="D143" s="38" t="s">
        <v>15</v>
      </c>
      <c r="E143" s="39">
        <v>140</v>
      </c>
      <c r="F143" s="39">
        <f t="shared" ref="F143:F154" si="37">F116+E143</f>
        <v>290</v>
      </c>
      <c r="G143" s="39">
        <v>0</v>
      </c>
      <c r="H143" s="39">
        <f t="shared" ref="H143:H154" si="38">H116+G143</f>
        <v>400</v>
      </c>
      <c r="I143" s="40" t="s">
        <v>25</v>
      </c>
      <c r="J143" s="39">
        <v>0</v>
      </c>
      <c r="K143" s="39">
        <f t="shared" ref="K143:K154" si="39">K116+J143</f>
        <v>0</v>
      </c>
      <c r="L143" s="40" t="s">
        <v>25</v>
      </c>
      <c r="M143" s="51">
        <f>M116+E143-G143-K143</f>
        <v>290</v>
      </c>
    </row>
    <row r="144" spans="1:13" ht="27.6" customHeight="1" x14ac:dyDescent="0.25">
      <c r="A144" s="50">
        <v>2</v>
      </c>
      <c r="B144" s="37" t="s">
        <v>33</v>
      </c>
      <c r="C144" s="38" t="s">
        <v>12</v>
      </c>
      <c r="D144" s="38" t="s">
        <v>16</v>
      </c>
      <c r="E144" s="41">
        <v>7.4249999999999998</v>
      </c>
      <c r="F144" s="41">
        <f t="shared" si="37"/>
        <v>53.039999999999992</v>
      </c>
      <c r="G144" s="41">
        <v>7.4249999999999998</v>
      </c>
      <c r="H144" s="41">
        <f t="shared" si="38"/>
        <v>53.039999999999992</v>
      </c>
      <c r="I144" s="38" t="s">
        <v>194</v>
      </c>
      <c r="J144" s="39">
        <v>0</v>
      </c>
      <c r="K144" s="39">
        <f t="shared" si="39"/>
        <v>0</v>
      </c>
      <c r="L144" s="40" t="s">
        <v>25</v>
      </c>
      <c r="M144" s="51">
        <f t="shared" ref="M144:M149" si="40">F144-H144-K144</f>
        <v>0</v>
      </c>
    </row>
    <row r="145" spans="1:13" ht="27.6" customHeight="1" x14ac:dyDescent="0.25">
      <c r="A145" s="50">
        <v>3</v>
      </c>
      <c r="B145" s="42" t="s">
        <v>41</v>
      </c>
      <c r="C145" s="38" t="s">
        <v>13</v>
      </c>
      <c r="D145" s="38" t="s">
        <v>17</v>
      </c>
      <c r="E145" s="39">
        <v>0</v>
      </c>
      <c r="F145" s="41">
        <f t="shared" si="37"/>
        <v>0.06</v>
      </c>
      <c r="G145" s="43">
        <v>0</v>
      </c>
      <c r="H145" s="41">
        <f t="shared" si="38"/>
        <v>0.06</v>
      </c>
      <c r="I145" s="40" t="s">
        <v>25</v>
      </c>
      <c r="J145" s="39">
        <v>0</v>
      </c>
      <c r="K145" s="39">
        <f t="shared" si="39"/>
        <v>0</v>
      </c>
      <c r="L145" s="40" t="s">
        <v>25</v>
      </c>
      <c r="M145" s="51">
        <f t="shared" si="40"/>
        <v>0</v>
      </c>
    </row>
    <row r="146" spans="1:13" ht="27.6" customHeight="1" x14ac:dyDescent="0.25">
      <c r="A146" s="50">
        <v>4</v>
      </c>
      <c r="B146" s="42" t="s">
        <v>41</v>
      </c>
      <c r="C146" s="38" t="s">
        <v>27</v>
      </c>
      <c r="D146" s="38" t="s">
        <v>28</v>
      </c>
      <c r="E146" s="39">
        <v>0</v>
      </c>
      <c r="F146" s="41">
        <f t="shared" si="37"/>
        <v>0</v>
      </c>
      <c r="G146" s="39">
        <v>0</v>
      </c>
      <c r="H146" s="39">
        <f t="shared" si="38"/>
        <v>0</v>
      </c>
      <c r="I146" s="40" t="s">
        <v>25</v>
      </c>
      <c r="J146" s="39">
        <v>0</v>
      </c>
      <c r="K146" s="39">
        <f t="shared" si="39"/>
        <v>0</v>
      </c>
      <c r="L146" s="40" t="s">
        <v>25</v>
      </c>
      <c r="M146" s="51">
        <f t="shared" ref="M146" si="41">F146-H146-K146</f>
        <v>0</v>
      </c>
    </row>
    <row r="147" spans="1:13" ht="27.6" customHeight="1" x14ac:dyDescent="0.25">
      <c r="A147" s="50">
        <v>5</v>
      </c>
      <c r="B147" s="37" t="s">
        <v>34</v>
      </c>
      <c r="C147" s="38" t="s">
        <v>29</v>
      </c>
      <c r="D147" s="38" t="s">
        <v>30</v>
      </c>
      <c r="E147" s="39">
        <v>0</v>
      </c>
      <c r="F147" s="39">
        <f t="shared" si="37"/>
        <v>0</v>
      </c>
      <c r="G147" s="39">
        <v>0</v>
      </c>
      <c r="H147" s="39">
        <f t="shared" si="38"/>
        <v>0</v>
      </c>
      <c r="I147" s="40" t="s">
        <v>25</v>
      </c>
      <c r="J147" s="39">
        <v>0</v>
      </c>
      <c r="K147" s="39">
        <f t="shared" si="39"/>
        <v>0</v>
      </c>
      <c r="L147" s="40" t="s">
        <v>25</v>
      </c>
      <c r="M147" s="51">
        <f t="shared" si="40"/>
        <v>0</v>
      </c>
    </row>
    <row r="148" spans="1:13" ht="30" customHeight="1" x14ac:dyDescent="0.25">
      <c r="A148" s="50">
        <v>6</v>
      </c>
      <c r="B148" s="37" t="s">
        <v>34</v>
      </c>
      <c r="C148" s="38" t="s">
        <v>31</v>
      </c>
      <c r="D148" s="44" t="s">
        <v>32</v>
      </c>
      <c r="E148" s="39">
        <v>0</v>
      </c>
      <c r="F148" s="39">
        <f t="shared" si="37"/>
        <v>0</v>
      </c>
      <c r="G148" s="39">
        <v>0</v>
      </c>
      <c r="H148" s="39">
        <f t="shared" si="38"/>
        <v>0</v>
      </c>
      <c r="I148" s="40" t="s">
        <v>25</v>
      </c>
      <c r="J148" s="39">
        <v>0</v>
      </c>
      <c r="K148" s="39">
        <f t="shared" si="39"/>
        <v>0</v>
      </c>
      <c r="L148" s="40" t="s">
        <v>25</v>
      </c>
      <c r="M148" s="51">
        <f t="shared" si="40"/>
        <v>0</v>
      </c>
    </row>
    <row r="149" spans="1:13" ht="27.6" customHeight="1" x14ac:dyDescent="0.25">
      <c r="A149" s="50">
        <v>7</v>
      </c>
      <c r="B149" s="37" t="s">
        <v>35</v>
      </c>
      <c r="C149" s="38" t="s">
        <v>14</v>
      </c>
      <c r="D149" s="44" t="s">
        <v>20</v>
      </c>
      <c r="E149" s="45">
        <v>4.4000000000000004</v>
      </c>
      <c r="F149" s="39">
        <f t="shared" si="37"/>
        <v>26.4</v>
      </c>
      <c r="G149" s="39">
        <v>0</v>
      </c>
      <c r="H149" s="39">
        <f t="shared" si="38"/>
        <v>0</v>
      </c>
      <c r="I149" s="40" t="s">
        <v>25</v>
      </c>
      <c r="J149" s="45">
        <v>4.4000000000000004</v>
      </c>
      <c r="K149" s="45">
        <f t="shared" si="39"/>
        <v>26.4</v>
      </c>
      <c r="L149" s="42" t="s">
        <v>196</v>
      </c>
      <c r="M149" s="51">
        <f t="shared" si="40"/>
        <v>0</v>
      </c>
    </row>
    <row r="150" spans="1:13" ht="27.6" customHeight="1" x14ac:dyDescent="0.25">
      <c r="A150" s="50">
        <v>8</v>
      </c>
      <c r="B150" s="37" t="s">
        <v>38</v>
      </c>
      <c r="C150" s="38" t="s">
        <v>36</v>
      </c>
      <c r="D150" s="44" t="s">
        <v>37</v>
      </c>
      <c r="E150" s="39">
        <v>0</v>
      </c>
      <c r="F150" s="39">
        <f t="shared" si="37"/>
        <v>0</v>
      </c>
      <c r="G150" s="39">
        <v>0</v>
      </c>
      <c r="H150" s="39">
        <f t="shared" si="38"/>
        <v>0</v>
      </c>
      <c r="I150" s="40" t="s">
        <v>25</v>
      </c>
      <c r="J150" s="39">
        <v>0</v>
      </c>
      <c r="K150" s="39">
        <f t="shared" si="39"/>
        <v>0</v>
      </c>
      <c r="L150" s="40" t="s">
        <v>25</v>
      </c>
      <c r="M150" s="51">
        <f>F150-H150-K150+0.5</f>
        <v>0.5</v>
      </c>
    </row>
    <row r="151" spans="1:13" ht="38.25" x14ac:dyDescent="0.25">
      <c r="A151" s="50">
        <v>9</v>
      </c>
      <c r="B151" s="37" t="s">
        <v>33</v>
      </c>
      <c r="C151" s="42" t="s">
        <v>39</v>
      </c>
      <c r="D151" s="38" t="s">
        <v>18</v>
      </c>
      <c r="E151" s="39">
        <v>4.0000000000000001E-3</v>
      </c>
      <c r="F151" s="39">
        <f t="shared" si="37"/>
        <v>8.1000000000000016E-2</v>
      </c>
      <c r="G151" s="39">
        <v>0</v>
      </c>
      <c r="H151" s="39">
        <f t="shared" si="38"/>
        <v>0</v>
      </c>
      <c r="I151" s="40" t="s">
        <v>25</v>
      </c>
      <c r="J151" s="41">
        <v>0</v>
      </c>
      <c r="K151" s="41">
        <f t="shared" si="39"/>
        <v>7.4999999999999997E-2</v>
      </c>
      <c r="L151" s="40" t="s">
        <v>25</v>
      </c>
      <c r="M151" s="52">
        <f>F151-H151-K151+0.015</f>
        <v>2.1000000000000019E-2</v>
      </c>
    </row>
    <row r="152" spans="1:13" ht="30" customHeight="1" x14ac:dyDescent="0.25">
      <c r="A152" s="50">
        <v>10</v>
      </c>
      <c r="B152" s="37" t="s">
        <v>33</v>
      </c>
      <c r="C152" s="42" t="s">
        <v>40</v>
      </c>
      <c r="D152" s="38" t="s">
        <v>19</v>
      </c>
      <c r="E152" s="39">
        <v>0.05</v>
      </c>
      <c r="F152" s="39">
        <f t="shared" si="37"/>
        <v>0.36</v>
      </c>
      <c r="G152" s="39">
        <v>0</v>
      </c>
      <c r="H152" s="39">
        <f t="shared" si="38"/>
        <v>0</v>
      </c>
      <c r="I152" s="40" t="s">
        <v>25</v>
      </c>
      <c r="J152" s="39">
        <v>0</v>
      </c>
      <c r="K152" s="41">
        <f t="shared" si="39"/>
        <v>0.26500000000000001</v>
      </c>
      <c r="L152" s="40" t="s">
        <v>25</v>
      </c>
      <c r="M152" s="52">
        <f>F152-H152-K152+0.055</f>
        <v>0.14999999999999997</v>
      </c>
    </row>
    <row r="153" spans="1:13" ht="25.5" x14ac:dyDescent="0.25">
      <c r="A153" s="50">
        <v>11</v>
      </c>
      <c r="B153" s="37" t="s">
        <v>33</v>
      </c>
      <c r="C153" s="42" t="s">
        <v>42</v>
      </c>
      <c r="D153" s="38" t="s">
        <v>43</v>
      </c>
      <c r="E153" s="39">
        <v>0</v>
      </c>
      <c r="F153" s="39">
        <f t="shared" si="37"/>
        <v>0.03</v>
      </c>
      <c r="G153" s="39">
        <v>0</v>
      </c>
      <c r="H153" s="39">
        <f t="shared" si="38"/>
        <v>0</v>
      </c>
      <c r="I153" s="40" t="s">
        <v>25</v>
      </c>
      <c r="J153" s="39">
        <v>0</v>
      </c>
      <c r="K153" s="43">
        <f t="shared" si="39"/>
        <v>0</v>
      </c>
      <c r="L153" s="40" t="s">
        <v>25</v>
      </c>
      <c r="M153" s="52">
        <f>F153-H153-K153+0.027</f>
        <v>5.6999999999999995E-2</v>
      </c>
    </row>
    <row r="154" spans="1:13" ht="31.5" customHeight="1" thickBot="1" x14ac:dyDescent="0.3">
      <c r="A154" s="53">
        <v>12</v>
      </c>
      <c r="B154" s="54" t="s">
        <v>34</v>
      </c>
      <c r="C154" s="55" t="s">
        <v>197</v>
      </c>
      <c r="D154" s="56" t="s">
        <v>198</v>
      </c>
      <c r="E154" s="58">
        <v>0</v>
      </c>
      <c r="F154" s="58">
        <f t="shared" si="37"/>
        <v>0</v>
      </c>
      <c r="G154" s="58">
        <v>0</v>
      </c>
      <c r="H154" s="58">
        <f t="shared" si="38"/>
        <v>0</v>
      </c>
      <c r="I154" s="59" t="s">
        <v>25</v>
      </c>
      <c r="J154" s="58">
        <v>0</v>
      </c>
      <c r="K154" s="62">
        <f t="shared" si="39"/>
        <v>0</v>
      </c>
      <c r="L154" s="59" t="s">
        <v>25</v>
      </c>
      <c r="M154" s="60">
        <f>F154-H154-K154</f>
        <v>0</v>
      </c>
    </row>
    <row r="155" spans="1:13" ht="15.95" customHeight="1" x14ac:dyDescent="0.25"/>
    <row r="156" spans="1:13" ht="15.95" customHeight="1" x14ac:dyDescent="0.25"/>
    <row r="157" spans="1:13" ht="15.95" customHeight="1" x14ac:dyDescent="0.25"/>
    <row r="158" spans="1:13" ht="15.95" customHeight="1" x14ac:dyDescent="0.25"/>
    <row r="159" spans="1:13" ht="15.95" customHeight="1" x14ac:dyDescent="0.25"/>
    <row r="160" spans="1:13" ht="15.95" customHeight="1" x14ac:dyDescent="0.25"/>
    <row r="161" spans="1:13" ht="15.95" customHeight="1" x14ac:dyDescent="0.25"/>
    <row r="162" spans="1:13" ht="15.95" customHeight="1" x14ac:dyDescent="0.25"/>
    <row r="163" spans="1:13" ht="30" customHeight="1" x14ac:dyDescent="0.25">
      <c r="C163" s="240" t="s">
        <v>208</v>
      </c>
      <c r="D163" s="240"/>
      <c r="E163" s="240"/>
      <c r="F163" s="240"/>
      <c r="G163" s="240"/>
      <c r="H163" s="240"/>
      <c r="I163" s="240"/>
      <c r="J163" s="240"/>
      <c r="K163" s="240"/>
      <c r="L163" s="240"/>
    </row>
    <row r="164" spans="1:13" ht="15" customHeight="1" x14ac:dyDescent="0.25"/>
    <row r="165" spans="1:13" ht="15" customHeight="1" x14ac:dyDescent="0.25"/>
    <row r="166" spans="1:13" ht="30" customHeight="1" x14ac:dyDescent="0.25">
      <c r="B166" s="47" t="s">
        <v>0</v>
      </c>
      <c r="C166" s="47"/>
      <c r="D166" s="47"/>
      <c r="E166" s="47"/>
      <c r="F166" s="47"/>
    </row>
    <row r="167" spans="1:13" ht="18" thickBot="1" x14ac:dyDescent="0.3">
      <c r="B167" s="47"/>
      <c r="C167" s="47"/>
      <c r="D167" s="47"/>
      <c r="E167" s="47"/>
      <c r="F167" s="47"/>
    </row>
    <row r="168" spans="1:13" ht="30" customHeight="1" x14ac:dyDescent="0.25">
      <c r="A168" s="241" t="s">
        <v>1</v>
      </c>
      <c r="B168" s="243" t="s">
        <v>2</v>
      </c>
      <c r="C168" s="243" t="s">
        <v>3</v>
      </c>
      <c r="D168" s="245" t="s">
        <v>4</v>
      </c>
      <c r="E168" s="243" t="s">
        <v>8</v>
      </c>
      <c r="F168" s="243"/>
      <c r="G168" s="243" t="s">
        <v>7</v>
      </c>
      <c r="H168" s="243"/>
      <c r="I168" s="243"/>
      <c r="J168" s="243" t="s">
        <v>9</v>
      </c>
      <c r="K168" s="243"/>
      <c r="L168" s="243"/>
      <c r="M168" s="238" t="s">
        <v>10</v>
      </c>
    </row>
    <row r="169" spans="1:13" ht="60" customHeight="1" x14ac:dyDescent="0.25">
      <c r="A169" s="242"/>
      <c r="B169" s="244"/>
      <c r="C169" s="244"/>
      <c r="D169" s="246"/>
      <c r="E169" s="65" t="s">
        <v>160</v>
      </c>
      <c r="F169" s="64" t="s">
        <v>5</v>
      </c>
      <c r="G169" s="65" t="s">
        <v>6</v>
      </c>
      <c r="H169" s="64" t="s">
        <v>5</v>
      </c>
      <c r="I169" s="65" t="s">
        <v>24</v>
      </c>
      <c r="J169" s="65" t="s">
        <v>6</v>
      </c>
      <c r="K169" s="64" t="s">
        <v>5</v>
      </c>
      <c r="L169" s="65" t="s">
        <v>23</v>
      </c>
      <c r="M169" s="239"/>
    </row>
    <row r="170" spans="1:13" ht="27.6" customHeight="1" x14ac:dyDescent="0.25">
      <c r="A170" s="50">
        <v>1</v>
      </c>
      <c r="B170" s="37" t="s">
        <v>33</v>
      </c>
      <c r="C170" s="38" t="s">
        <v>11</v>
      </c>
      <c r="D170" s="38" t="s">
        <v>15</v>
      </c>
      <c r="E170" s="39">
        <v>0</v>
      </c>
      <c r="F170" s="39">
        <f t="shared" ref="F170:F181" si="42">F143+E170</f>
        <v>290</v>
      </c>
      <c r="G170" s="39">
        <v>0</v>
      </c>
      <c r="H170" s="39">
        <f t="shared" ref="H170:H181" si="43">H143+G170</f>
        <v>400</v>
      </c>
      <c r="I170" s="40" t="s">
        <v>25</v>
      </c>
      <c r="J170" s="39">
        <v>0</v>
      </c>
      <c r="K170" s="39">
        <f t="shared" ref="K170:K181" si="44">K143+J170</f>
        <v>0</v>
      </c>
      <c r="L170" s="40" t="s">
        <v>25</v>
      </c>
      <c r="M170" s="51">
        <f>M143+E170-G170-K170</f>
        <v>290</v>
      </c>
    </row>
    <row r="171" spans="1:13" ht="27.6" customHeight="1" x14ac:dyDescent="0.25">
      <c r="A171" s="50">
        <v>2</v>
      </c>
      <c r="B171" s="37" t="s">
        <v>33</v>
      </c>
      <c r="C171" s="38" t="s">
        <v>12</v>
      </c>
      <c r="D171" s="38" t="s">
        <v>16</v>
      </c>
      <c r="E171" s="41">
        <v>8.19</v>
      </c>
      <c r="F171" s="41">
        <f t="shared" si="42"/>
        <v>61.22999999999999</v>
      </c>
      <c r="G171" s="41">
        <v>8.19</v>
      </c>
      <c r="H171" s="41">
        <f t="shared" si="43"/>
        <v>61.22999999999999</v>
      </c>
      <c r="I171" s="38" t="s">
        <v>194</v>
      </c>
      <c r="J171" s="39">
        <v>0</v>
      </c>
      <c r="K171" s="39">
        <f t="shared" si="44"/>
        <v>0</v>
      </c>
      <c r="L171" s="40" t="s">
        <v>25</v>
      </c>
      <c r="M171" s="51">
        <f t="shared" ref="M171:M176" si="45">F171-H171-K171</f>
        <v>0</v>
      </c>
    </row>
    <row r="172" spans="1:13" ht="27.6" customHeight="1" x14ac:dyDescent="0.25">
      <c r="A172" s="50">
        <v>3</v>
      </c>
      <c r="B172" s="42" t="s">
        <v>41</v>
      </c>
      <c r="C172" s="38" t="s">
        <v>13</v>
      </c>
      <c r="D172" s="38" t="s">
        <v>17</v>
      </c>
      <c r="E172" s="39">
        <v>0</v>
      </c>
      <c r="F172" s="41">
        <f t="shared" si="42"/>
        <v>0.06</v>
      </c>
      <c r="G172" s="45">
        <v>0</v>
      </c>
      <c r="H172" s="41">
        <f t="shared" si="43"/>
        <v>0.06</v>
      </c>
      <c r="I172" s="40" t="s">
        <v>25</v>
      </c>
      <c r="J172" s="39">
        <v>0</v>
      </c>
      <c r="K172" s="39">
        <f t="shared" si="44"/>
        <v>0</v>
      </c>
      <c r="L172" s="40" t="s">
        <v>25</v>
      </c>
      <c r="M172" s="51">
        <f t="shared" si="45"/>
        <v>0</v>
      </c>
    </row>
    <row r="173" spans="1:13" ht="27.6" customHeight="1" x14ac:dyDescent="0.25">
      <c r="A173" s="50">
        <v>4</v>
      </c>
      <c r="B173" s="42" t="s">
        <v>41</v>
      </c>
      <c r="C173" s="38" t="s">
        <v>27</v>
      </c>
      <c r="D173" s="38" t="s">
        <v>28</v>
      </c>
      <c r="E173" s="39">
        <v>0</v>
      </c>
      <c r="F173" s="39">
        <f t="shared" si="42"/>
        <v>0</v>
      </c>
      <c r="G173" s="39">
        <v>0</v>
      </c>
      <c r="H173" s="39">
        <f t="shared" si="43"/>
        <v>0</v>
      </c>
      <c r="I173" s="40" t="s">
        <v>25</v>
      </c>
      <c r="J173" s="39">
        <v>0</v>
      </c>
      <c r="K173" s="39">
        <f t="shared" si="44"/>
        <v>0</v>
      </c>
      <c r="L173" s="40" t="s">
        <v>25</v>
      </c>
      <c r="M173" s="51">
        <f t="shared" si="45"/>
        <v>0</v>
      </c>
    </row>
    <row r="174" spans="1:13" ht="27.6" customHeight="1" x14ac:dyDescent="0.25">
      <c r="A174" s="50">
        <v>5</v>
      </c>
      <c r="B174" s="37" t="s">
        <v>34</v>
      </c>
      <c r="C174" s="38" t="s">
        <v>29</v>
      </c>
      <c r="D174" s="38" t="s">
        <v>30</v>
      </c>
      <c r="E174" s="39">
        <v>6.35</v>
      </c>
      <c r="F174" s="39">
        <f t="shared" si="42"/>
        <v>6.35</v>
      </c>
      <c r="G174" s="39">
        <v>6.35</v>
      </c>
      <c r="H174" s="39">
        <f t="shared" si="43"/>
        <v>6.35</v>
      </c>
      <c r="I174" s="40" t="s">
        <v>26</v>
      </c>
      <c r="J174" s="39">
        <v>0</v>
      </c>
      <c r="K174" s="39">
        <f t="shared" si="44"/>
        <v>0</v>
      </c>
      <c r="L174" s="40" t="s">
        <v>25</v>
      </c>
      <c r="M174" s="51">
        <f t="shared" si="45"/>
        <v>0</v>
      </c>
    </row>
    <row r="175" spans="1:13" ht="27.6" customHeight="1" x14ac:dyDescent="0.25">
      <c r="A175" s="50">
        <v>6</v>
      </c>
      <c r="B175" s="37" t="s">
        <v>34</v>
      </c>
      <c r="C175" s="38" t="s">
        <v>31</v>
      </c>
      <c r="D175" s="44" t="s">
        <v>32</v>
      </c>
      <c r="E175" s="39">
        <v>0</v>
      </c>
      <c r="F175" s="39">
        <f t="shared" si="42"/>
        <v>0</v>
      </c>
      <c r="G175" s="39">
        <v>0</v>
      </c>
      <c r="H175" s="39">
        <f t="shared" si="43"/>
        <v>0</v>
      </c>
      <c r="I175" s="40" t="s">
        <v>25</v>
      </c>
      <c r="J175" s="39">
        <v>0</v>
      </c>
      <c r="K175" s="39">
        <f t="shared" si="44"/>
        <v>0</v>
      </c>
      <c r="L175" s="40" t="s">
        <v>25</v>
      </c>
      <c r="M175" s="51">
        <f t="shared" si="45"/>
        <v>0</v>
      </c>
    </row>
    <row r="176" spans="1:13" ht="27.6" customHeight="1" x14ac:dyDescent="0.25">
      <c r="A176" s="50">
        <v>7</v>
      </c>
      <c r="B176" s="37" t="s">
        <v>35</v>
      </c>
      <c r="C176" s="38" t="s">
        <v>14</v>
      </c>
      <c r="D176" s="44" t="s">
        <v>20</v>
      </c>
      <c r="E176" s="45">
        <v>4.4000000000000004</v>
      </c>
      <c r="F176" s="39">
        <f t="shared" si="42"/>
        <v>30.799999999999997</v>
      </c>
      <c r="G176" s="39">
        <v>0</v>
      </c>
      <c r="H176" s="39">
        <f t="shared" si="43"/>
        <v>0</v>
      </c>
      <c r="I176" s="40" t="s">
        <v>25</v>
      </c>
      <c r="J176" s="45">
        <v>4.4000000000000004</v>
      </c>
      <c r="K176" s="45">
        <f t="shared" si="44"/>
        <v>30.799999999999997</v>
      </c>
      <c r="L176" s="42" t="s">
        <v>196</v>
      </c>
      <c r="M176" s="51">
        <f t="shared" si="45"/>
        <v>0</v>
      </c>
    </row>
    <row r="177" spans="1:13" ht="27.6" customHeight="1" x14ac:dyDescent="0.25">
      <c r="A177" s="50">
        <v>8</v>
      </c>
      <c r="B177" s="37" t="s">
        <v>38</v>
      </c>
      <c r="C177" s="38" t="s">
        <v>36</v>
      </c>
      <c r="D177" s="44" t="s">
        <v>37</v>
      </c>
      <c r="E177" s="39">
        <v>0</v>
      </c>
      <c r="F177" s="39">
        <f t="shared" si="42"/>
        <v>0</v>
      </c>
      <c r="G177" s="39">
        <v>0</v>
      </c>
      <c r="H177" s="39">
        <f t="shared" si="43"/>
        <v>0</v>
      </c>
      <c r="I177" s="40" t="s">
        <v>25</v>
      </c>
      <c r="J177" s="39">
        <v>0</v>
      </c>
      <c r="K177" s="39">
        <f t="shared" si="44"/>
        <v>0</v>
      </c>
      <c r="L177" s="40" t="s">
        <v>25</v>
      </c>
      <c r="M177" s="51">
        <f>F177-H177-K177+0.5</f>
        <v>0.5</v>
      </c>
    </row>
    <row r="178" spans="1:13" ht="38.25" x14ac:dyDescent="0.25">
      <c r="A178" s="50">
        <v>9</v>
      </c>
      <c r="B178" s="37" t="s">
        <v>33</v>
      </c>
      <c r="C178" s="42" t="s">
        <v>39</v>
      </c>
      <c r="D178" s="38" t="s">
        <v>18</v>
      </c>
      <c r="E178" s="39">
        <v>3.0000000000000001E-3</v>
      </c>
      <c r="F178" s="39">
        <f t="shared" si="42"/>
        <v>8.4000000000000019E-2</v>
      </c>
      <c r="G178" s="39">
        <v>0</v>
      </c>
      <c r="H178" s="39">
        <f t="shared" si="43"/>
        <v>0</v>
      </c>
      <c r="I178" s="40" t="s">
        <v>25</v>
      </c>
      <c r="J178" s="43">
        <v>0</v>
      </c>
      <c r="K178" s="41">
        <f t="shared" si="44"/>
        <v>7.4999999999999997E-2</v>
      </c>
      <c r="L178" s="40" t="s">
        <v>25</v>
      </c>
      <c r="M178" s="52">
        <f>F178-H178-K178+0.015</f>
        <v>2.4000000000000021E-2</v>
      </c>
    </row>
    <row r="179" spans="1:13" ht="25.5" x14ac:dyDescent="0.25">
      <c r="A179" s="50">
        <v>10</v>
      </c>
      <c r="B179" s="37" t="s">
        <v>33</v>
      </c>
      <c r="C179" s="42" t="s">
        <v>40</v>
      </c>
      <c r="D179" s="38" t="s">
        <v>19</v>
      </c>
      <c r="E179" s="39">
        <v>0.04</v>
      </c>
      <c r="F179" s="39">
        <f t="shared" si="42"/>
        <v>0.39999999999999997</v>
      </c>
      <c r="G179" s="39">
        <v>0</v>
      </c>
      <c r="H179" s="39">
        <f t="shared" si="43"/>
        <v>0</v>
      </c>
      <c r="I179" s="40" t="s">
        <v>25</v>
      </c>
      <c r="J179" s="43">
        <v>0</v>
      </c>
      <c r="K179" s="41">
        <f t="shared" si="44"/>
        <v>0.26500000000000001</v>
      </c>
      <c r="L179" s="40" t="s">
        <v>25</v>
      </c>
      <c r="M179" s="52">
        <f>F179-H179-K179+0.055</f>
        <v>0.18999999999999995</v>
      </c>
    </row>
    <row r="180" spans="1:13" ht="25.5" x14ac:dyDescent="0.25">
      <c r="A180" s="50">
        <v>11</v>
      </c>
      <c r="B180" s="37" t="s">
        <v>33</v>
      </c>
      <c r="C180" s="42" t="s">
        <v>42</v>
      </c>
      <c r="D180" s="38" t="s">
        <v>43</v>
      </c>
      <c r="E180" s="39">
        <v>0</v>
      </c>
      <c r="F180" s="39">
        <f t="shared" si="42"/>
        <v>0.03</v>
      </c>
      <c r="G180" s="39">
        <v>0</v>
      </c>
      <c r="H180" s="39">
        <f t="shared" si="43"/>
        <v>0</v>
      </c>
      <c r="I180" s="40" t="s">
        <v>25</v>
      </c>
      <c r="J180" s="39">
        <v>0</v>
      </c>
      <c r="K180" s="43">
        <f t="shared" si="44"/>
        <v>0</v>
      </c>
      <c r="L180" s="40" t="s">
        <v>25</v>
      </c>
      <c r="M180" s="52">
        <f>F180-H180-K180+0.027</f>
        <v>5.6999999999999995E-2</v>
      </c>
    </row>
    <row r="181" spans="1:13" ht="35.25" customHeight="1" thickBot="1" x14ac:dyDescent="0.3">
      <c r="A181" s="53">
        <v>12</v>
      </c>
      <c r="B181" s="54" t="s">
        <v>34</v>
      </c>
      <c r="C181" s="55" t="s">
        <v>197</v>
      </c>
      <c r="D181" s="56" t="s">
        <v>198</v>
      </c>
      <c r="E181" s="58">
        <v>0</v>
      </c>
      <c r="F181" s="58">
        <f t="shared" si="42"/>
        <v>0</v>
      </c>
      <c r="G181" s="58">
        <v>0</v>
      </c>
      <c r="H181" s="58">
        <f t="shared" si="43"/>
        <v>0</v>
      </c>
      <c r="I181" s="61" t="s">
        <v>25</v>
      </c>
      <c r="J181" s="58">
        <v>0</v>
      </c>
      <c r="K181" s="62">
        <f t="shared" si="44"/>
        <v>0</v>
      </c>
      <c r="L181" s="59" t="s">
        <v>25</v>
      </c>
      <c r="M181" s="52">
        <f>F181-H181-K181</f>
        <v>0</v>
      </c>
    </row>
    <row r="182" spans="1:13" ht="15.95" customHeight="1" x14ac:dyDescent="0.25"/>
    <row r="183" spans="1:13" ht="15.95" customHeight="1" x14ac:dyDescent="0.25"/>
    <row r="184" spans="1:13" ht="15.95" customHeight="1" x14ac:dyDescent="0.25"/>
    <row r="185" spans="1:13" ht="15.95" customHeight="1" x14ac:dyDescent="0.25"/>
    <row r="186" spans="1:13" ht="15.95" customHeight="1" x14ac:dyDescent="0.25"/>
    <row r="187" spans="1:13" ht="15.95" customHeight="1" x14ac:dyDescent="0.25"/>
    <row r="188" spans="1:13" ht="15.95" customHeight="1" x14ac:dyDescent="0.25"/>
    <row r="189" spans="1:13" ht="15.95" customHeight="1" x14ac:dyDescent="0.25"/>
    <row r="190" spans="1:13" ht="30" customHeight="1" x14ac:dyDescent="0.25">
      <c r="C190" s="240" t="s">
        <v>208</v>
      </c>
      <c r="D190" s="240"/>
      <c r="E190" s="240"/>
      <c r="F190" s="240"/>
      <c r="G190" s="240"/>
      <c r="H190" s="240"/>
      <c r="I190" s="240"/>
      <c r="J190" s="240"/>
      <c r="K190" s="240"/>
      <c r="L190" s="240"/>
    </row>
    <row r="191" spans="1:13" ht="15" customHeight="1" x14ac:dyDescent="0.25"/>
    <row r="192" spans="1:13" ht="15" customHeight="1" x14ac:dyDescent="0.25"/>
    <row r="193" spans="1:13" ht="30" customHeight="1" x14ac:dyDescent="0.25">
      <c r="B193" s="47" t="s">
        <v>0</v>
      </c>
      <c r="C193" s="47"/>
      <c r="D193" s="47"/>
      <c r="E193" s="47"/>
      <c r="F193" s="47"/>
    </row>
    <row r="194" spans="1:13" ht="18" customHeight="1" thickBot="1" x14ac:dyDescent="0.3">
      <c r="B194" s="47"/>
      <c r="C194" s="47"/>
      <c r="D194" s="47"/>
      <c r="E194" s="47"/>
      <c r="F194" s="47"/>
    </row>
    <row r="195" spans="1:13" ht="30" customHeight="1" x14ac:dyDescent="0.25">
      <c r="A195" s="241" t="s">
        <v>1</v>
      </c>
      <c r="B195" s="243" t="s">
        <v>2</v>
      </c>
      <c r="C195" s="243" t="s">
        <v>3</v>
      </c>
      <c r="D195" s="245" t="s">
        <v>4</v>
      </c>
      <c r="E195" s="243" t="s">
        <v>8</v>
      </c>
      <c r="F195" s="243"/>
      <c r="G195" s="243" t="s">
        <v>7</v>
      </c>
      <c r="H195" s="243"/>
      <c r="I195" s="243"/>
      <c r="J195" s="243" t="s">
        <v>9</v>
      </c>
      <c r="K195" s="243"/>
      <c r="L195" s="243"/>
      <c r="M195" s="238" t="s">
        <v>10</v>
      </c>
    </row>
    <row r="196" spans="1:13" ht="60" customHeight="1" x14ac:dyDescent="0.25">
      <c r="A196" s="242"/>
      <c r="B196" s="244"/>
      <c r="C196" s="244"/>
      <c r="D196" s="246"/>
      <c r="E196" s="65" t="s">
        <v>161</v>
      </c>
      <c r="F196" s="64" t="s">
        <v>5</v>
      </c>
      <c r="G196" s="65" t="s">
        <v>6</v>
      </c>
      <c r="H196" s="64" t="s">
        <v>5</v>
      </c>
      <c r="I196" s="65" t="s">
        <v>24</v>
      </c>
      <c r="J196" s="65" t="s">
        <v>6</v>
      </c>
      <c r="K196" s="64" t="s">
        <v>5</v>
      </c>
      <c r="L196" s="65" t="s">
        <v>23</v>
      </c>
      <c r="M196" s="239"/>
    </row>
    <row r="197" spans="1:13" ht="30" customHeight="1" x14ac:dyDescent="0.25">
      <c r="A197" s="50">
        <v>1</v>
      </c>
      <c r="B197" s="37" t="s">
        <v>33</v>
      </c>
      <c r="C197" s="38" t="s">
        <v>11</v>
      </c>
      <c r="D197" s="38" t="s">
        <v>15</v>
      </c>
      <c r="E197" s="39">
        <v>60</v>
      </c>
      <c r="F197" s="39">
        <f t="shared" ref="F197:F203" si="46">F170+E197</f>
        <v>350</v>
      </c>
      <c r="G197" s="39">
        <v>0</v>
      </c>
      <c r="H197" s="39">
        <f t="shared" ref="H197:H203" si="47">H170+G197</f>
        <v>400</v>
      </c>
      <c r="I197" s="40" t="s">
        <v>25</v>
      </c>
      <c r="J197" s="39">
        <v>0</v>
      </c>
      <c r="K197" s="39">
        <f t="shared" ref="K197:K208" si="48">K170+J197</f>
        <v>0</v>
      </c>
      <c r="L197" s="40" t="s">
        <v>25</v>
      </c>
      <c r="M197" s="51">
        <f>F197-H197-K197+400</f>
        <v>350</v>
      </c>
    </row>
    <row r="198" spans="1:13" ht="27.6" customHeight="1" x14ac:dyDescent="0.25">
      <c r="A198" s="50">
        <v>2</v>
      </c>
      <c r="B198" s="37" t="s">
        <v>33</v>
      </c>
      <c r="C198" s="38" t="s">
        <v>12</v>
      </c>
      <c r="D198" s="38" t="s">
        <v>16</v>
      </c>
      <c r="E198" s="41">
        <v>8.3800000000000008</v>
      </c>
      <c r="F198" s="41">
        <f t="shared" si="46"/>
        <v>69.609999999999985</v>
      </c>
      <c r="G198" s="41">
        <v>8.3800000000000008</v>
      </c>
      <c r="H198" s="41">
        <f t="shared" si="47"/>
        <v>69.609999999999985</v>
      </c>
      <c r="I198" s="38" t="s">
        <v>194</v>
      </c>
      <c r="J198" s="39">
        <v>0</v>
      </c>
      <c r="K198" s="39">
        <f t="shared" si="48"/>
        <v>0</v>
      </c>
      <c r="L198" s="40" t="s">
        <v>25</v>
      </c>
      <c r="M198" s="51">
        <f t="shared" ref="M198:M203" si="49">F198-H198-K198</f>
        <v>0</v>
      </c>
    </row>
    <row r="199" spans="1:13" ht="27.6" customHeight="1" x14ac:dyDescent="0.25">
      <c r="A199" s="50">
        <v>3</v>
      </c>
      <c r="B199" s="42" t="s">
        <v>41</v>
      </c>
      <c r="C199" s="38" t="s">
        <v>13</v>
      </c>
      <c r="D199" s="38" t="s">
        <v>17</v>
      </c>
      <c r="E199" s="39">
        <v>0</v>
      </c>
      <c r="F199" s="41">
        <f t="shared" si="46"/>
        <v>0.06</v>
      </c>
      <c r="G199" s="43">
        <v>0</v>
      </c>
      <c r="H199" s="41">
        <f t="shared" si="47"/>
        <v>0.06</v>
      </c>
      <c r="I199" s="40" t="s">
        <v>25</v>
      </c>
      <c r="J199" s="39">
        <v>0</v>
      </c>
      <c r="K199" s="39">
        <f t="shared" si="48"/>
        <v>0</v>
      </c>
      <c r="L199" s="40" t="s">
        <v>25</v>
      </c>
      <c r="M199" s="51">
        <f t="shared" si="49"/>
        <v>0</v>
      </c>
    </row>
    <row r="200" spans="1:13" ht="27.6" customHeight="1" x14ac:dyDescent="0.25">
      <c r="A200" s="50">
        <v>4</v>
      </c>
      <c r="B200" s="42" t="s">
        <v>41</v>
      </c>
      <c r="C200" s="38" t="s">
        <v>27</v>
      </c>
      <c r="D200" s="38" t="s">
        <v>28</v>
      </c>
      <c r="E200" s="39">
        <v>0</v>
      </c>
      <c r="F200" s="39">
        <f t="shared" si="46"/>
        <v>0</v>
      </c>
      <c r="G200" s="39">
        <v>0</v>
      </c>
      <c r="H200" s="39">
        <f t="shared" si="47"/>
        <v>0</v>
      </c>
      <c r="I200" s="40" t="s">
        <v>25</v>
      </c>
      <c r="J200" s="39">
        <v>0</v>
      </c>
      <c r="K200" s="39">
        <f t="shared" si="48"/>
        <v>0</v>
      </c>
      <c r="L200" s="40" t="s">
        <v>25</v>
      </c>
      <c r="M200" s="51">
        <f t="shared" si="49"/>
        <v>0</v>
      </c>
    </row>
    <row r="201" spans="1:13" ht="27.6" customHeight="1" x14ac:dyDescent="0.25">
      <c r="A201" s="50">
        <v>5</v>
      </c>
      <c r="B201" s="37" t="s">
        <v>34</v>
      </c>
      <c r="C201" s="38" t="s">
        <v>29</v>
      </c>
      <c r="D201" s="38" t="s">
        <v>30</v>
      </c>
      <c r="E201" s="39">
        <v>0</v>
      </c>
      <c r="F201" s="39">
        <f t="shared" si="46"/>
        <v>6.35</v>
      </c>
      <c r="G201" s="39">
        <v>0</v>
      </c>
      <c r="H201" s="39">
        <f t="shared" si="47"/>
        <v>6.35</v>
      </c>
      <c r="I201" s="40" t="s">
        <v>25</v>
      </c>
      <c r="J201" s="39">
        <v>0</v>
      </c>
      <c r="K201" s="39">
        <f t="shared" si="48"/>
        <v>0</v>
      </c>
      <c r="L201" s="40" t="s">
        <v>25</v>
      </c>
      <c r="M201" s="51">
        <f t="shared" si="49"/>
        <v>0</v>
      </c>
    </row>
    <row r="202" spans="1:13" ht="27.6" customHeight="1" x14ac:dyDescent="0.25">
      <c r="A202" s="50">
        <v>6</v>
      </c>
      <c r="B202" s="37" t="s">
        <v>34</v>
      </c>
      <c r="C202" s="38" t="s">
        <v>31</v>
      </c>
      <c r="D202" s="44" t="s">
        <v>32</v>
      </c>
      <c r="E202" s="39">
        <v>0</v>
      </c>
      <c r="F202" s="39">
        <f t="shared" si="46"/>
        <v>0</v>
      </c>
      <c r="G202" s="39">
        <v>0</v>
      </c>
      <c r="H202" s="39">
        <f t="shared" si="47"/>
        <v>0</v>
      </c>
      <c r="I202" s="40" t="s">
        <v>25</v>
      </c>
      <c r="J202" s="39">
        <v>0</v>
      </c>
      <c r="K202" s="39">
        <f t="shared" si="48"/>
        <v>0</v>
      </c>
      <c r="L202" s="40" t="s">
        <v>25</v>
      </c>
      <c r="M202" s="51">
        <f t="shared" si="49"/>
        <v>0</v>
      </c>
    </row>
    <row r="203" spans="1:13" ht="27.6" customHeight="1" x14ac:dyDescent="0.25">
      <c r="A203" s="50">
        <v>7</v>
      </c>
      <c r="B203" s="37" t="s">
        <v>35</v>
      </c>
      <c r="C203" s="38" t="s">
        <v>14</v>
      </c>
      <c r="D203" s="44" t="s">
        <v>20</v>
      </c>
      <c r="E203" s="45">
        <v>4.4000000000000004</v>
      </c>
      <c r="F203" s="39">
        <f t="shared" si="46"/>
        <v>35.199999999999996</v>
      </c>
      <c r="G203" s="39">
        <v>0</v>
      </c>
      <c r="H203" s="39">
        <f t="shared" si="47"/>
        <v>0</v>
      </c>
      <c r="I203" s="40" t="s">
        <v>25</v>
      </c>
      <c r="J203" s="45">
        <v>4.4000000000000004</v>
      </c>
      <c r="K203" s="45">
        <f t="shared" si="48"/>
        <v>35.199999999999996</v>
      </c>
      <c r="L203" s="42" t="s">
        <v>196</v>
      </c>
      <c r="M203" s="51">
        <f t="shared" si="49"/>
        <v>0</v>
      </c>
    </row>
    <row r="204" spans="1:13" ht="27.6" customHeight="1" x14ac:dyDescent="0.25">
      <c r="A204" s="50">
        <v>8</v>
      </c>
      <c r="B204" s="37" t="s">
        <v>38</v>
      </c>
      <c r="C204" s="38" t="s">
        <v>36</v>
      </c>
      <c r="D204" s="44" t="s">
        <v>37</v>
      </c>
      <c r="E204" s="39">
        <v>0</v>
      </c>
      <c r="F204" s="39">
        <v>0</v>
      </c>
      <c r="G204" s="39">
        <v>0</v>
      </c>
      <c r="H204" s="39">
        <v>0</v>
      </c>
      <c r="I204" s="40" t="s">
        <v>25</v>
      </c>
      <c r="J204" s="39">
        <v>0</v>
      </c>
      <c r="K204" s="39">
        <f t="shared" si="48"/>
        <v>0</v>
      </c>
      <c r="L204" s="40" t="s">
        <v>25</v>
      </c>
      <c r="M204" s="51">
        <f>F204-H204-K204+0.5</f>
        <v>0.5</v>
      </c>
    </row>
    <row r="205" spans="1:13" ht="44.25" customHeight="1" x14ac:dyDescent="0.25">
      <c r="A205" s="50">
        <v>9</v>
      </c>
      <c r="B205" s="37" t="s">
        <v>33</v>
      </c>
      <c r="C205" s="42" t="s">
        <v>39</v>
      </c>
      <c r="D205" s="38" t="s">
        <v>18</v>
      </c>
      <c r="E205" s="39">
        <v>3.5000000000000003E-2</v>
      </c>
      <c r="F205" s="39">
        <f>F178+E205</f>
        <v>0.11900000000000002</v>
      </c>
      <c r="G205" s="39">
        <v>0</v>
      </c>
      <c r="H205" s="39">
        <f>H178+G205</f>
        <v>0</v>
      </c>
      <c r="I205" s="40" t="s">
        <v>25</v>
      </c>
      <c r="J205" s="41">
        <v>5.5E-2</v>
      </c>
      <c r="K205" s="41">
        <f t="shared" si="48"/>
        <v>0.13</v>
      </c>
      <c r="L205" s="40" t="s">
        <v>158</v>
      </c>
      <c r="M205" s="52">
        <f>F205-H205-K205+0.015</f>
        <v>4.0000000000000174E-3</v>
      </c>
    </row>
    <row r="206" spans="1:13" ht="27.95" customHeight="1" x14ac:dyDescent="0.25">
      <c r="A206" s="50">
        <v>10</v>
      </c>
      <c r="B206" s="37" t="s">
        <v>33</v>
      </c>
      <c r="C206" s="42" t="s">
        <v>40</v>
      </c>
      <c r="D206" s="38" t="s">
        <v>19</v>
      </c>
      <c r="E206" s="39">
        <v>0.14000000000000001</v>
      </c>
      <c r="F206" s="41">
        <f>F179+E206</f>
        <v>0.54</v>
      </c>
      <c r="G206" s="39">
        <v>0</v>
      </c>
      <c r="H206" s="39">
        <f>H179+G206</f>
        <v>0</v>
      </c>
      <c r="I206" s="40" t="s">
        <v>25</v>
      </c>
      <c r="J206" s="39">
        <v>0.32500000000000001</v>
      </c>
      <c r="K206" s="41">
        <f t="shared" si="48"/>
        <v>0.59000000000000008</v>
      </c>
      <c r="L206" s="40" t="s">
        <v>158</v>
      </c>
      <c r="M206" s="52">
        <f>F206-H206-K206+0.055</f>
        <v>4.9999999999999559E-3</v>
      </c>
    </row>
    <row r="207" spans="1:13" ht="27.95" customHeight="1" x14ac:dyDescent="0.25">
      <c r="A207" s="50">
        <v>11</v>
      </c>
      <c r="B207" s="37" t="s">
        <v>33</v>
      </c>
      <c r="C207" s="42" t="s">
        <v>42</v>
      </c>
      <c r="D207" s="38" t="s">
        <v>43</v>
      </c>
      <c r="E207" s="39">
        <v>0</v>
      </c>
      <c r="F207" s="39">
        <f>F180+E207</f>
        <v>0.03</v>
      </c>
      <c r="G207" s="39">
        <v>0</v>
      </c>
      <c r="H207" s="39">
        <f>H180+G207</f>
        <v>0</v>
      </c>
      <c r="I207" s="40" t="s">
        <v>25</v>
      </c>
      <c r="J207" s="39">
        <v>0</v>
      </c>
      <c r="K207" s="43">
        <f t="shared" si="48"/>
        <v>0</v>
      </c>
      <c r="L207" s="40" t="s">
        <v>25</v>
      </c>
      <c r="M207" s="52">
        <f>F207-H207-K207+0.027</f>
        <v>5.6999999999999995E-2</v>
      </c>
    </row>
    <row r="208" spans="1:13" ht="36" customHeight="1" thickBot="1" x14ac:dyDescent="0.3">
      <c r="A208" s="53">
        <v>12</v>
      </c>
      <c r="B208" s="54" t="s">
        <v>34</v>
      </c>
      <c r="C208" s="55" t="s">
        <v>197</v>
      </c>
      <c r="D208" s="56" t="s">
        <v>198</v>
      </c>
      <c r="E208" s="58">
        <v>0</v>
      </c>
      <c r="F208" s="58">
        <f>F181+E208</f>
        <v>0</v>
      </c>
      <c r="G208" s="58">
        <v>0</v>
      </c>
      <c r="H208" s="58">
        <f>H181+G208</f>
        <v>0</v>
      </c>
      <c r="I208" s="59" t="s">
        <v>25</v>
      </c>
      <c r="J208" s="58">
        <v>0</v>
      </c>
      <c r="K208" s="62">
        <f t="shared" si="48"/>
        <v>0</v>
      </c>
      <c r="L208" s="59" t="s">
        <v>25</v>
      </c>
      <c r="M208" s="60">
        <f>F208-H208-K208</f>
        <v>0</v>
      </c>
    </row>
    <row r="209" spans="1:13" ht="15" customHeight="1" x14ac:dyDescent="0.25"/>
    <row r="210" spans="1:13" ht="15" customHeight="1" x14ac:dyDescent="0.25"/>
    <row r="211" spans="1:13" ht="15" customHeight="1" x14ac:dyDescent="0.25"/>
    <row r="212" spans="1:13" ht="15" customHeight="1" x14ac:dyDescent="0.25"/>
    <row r="213" spans="1:13" ht="15.95" customHeight="1" x14ac:dyDescent="0.25"/>
    <row r="214" spans="1:13" ht="15.95" customHeight="1" x14ac:dyDescent="0.25"/>
    <row r="215" spans="1:13" ht="15.95" customHeight="1" x14ac:dyDescent="0.25"/>
    <row r="216" spans="1:13" ht="30" customHeight="1" x14ac:dyDescent="0.25">
      <c r="C216" s="240" t="s">
        <v>208</v>
      </c>
      <c r="D216" s="240"/>
      <c r="E216" s="240"/>
      <c r="F216" s="240"/>
      <c r="G216" s="240"/>
      <c r="H216" s="240"/>
      <c r="I216" s="240"/>
      <c r="J216" s="240"/>
      <c r="K216" s="240"/>
      <c r="L216" s="240"/>
    </row>
    <row r="217" spans="1:13" ht="15" customHeight="1" x14ac:dyDescent="0.25"/>
    <row r="218" spans="1:13" ht="15" customHeight="1" x14ac:dyDescent="0.25"/>
    <row r="219" spans="1:13" ht="30" customHeight="1" x14ac:dyDescent="0.25">
      <c r="B219" s="47" t="s">
        <v>0</v>
      </c>
      <c r="C219" s="47"/>
      <c r="D219" s="47"/>
      <c r="E219" s="47"/>
      <c r="F219" s="47"/>
    </row>
    <row r="220" spans="1:13" ht="18" customHeight="1" thickBot="1" x14ac:dyDescent="0.3">
      <c r="B220" s="47"/>
      <c r="C220" s="47"/>
      <c r="D220" s="47"/>
      <c r="E220" s="47"/>
      <c r="F220" s="47"/>
    </row>
    <row r="221" spans="1:13" ht="30" customHeight="1" x14ac:dyDescent="0.25">
      <c r="A221" s="241" t="s">
        <v>1</v>
      </c>
      <c r="B221" s="243" t="s">
        <v>2</v>
      </c>
      <c r="C221" s="243" t="s">
        <v>3</v>
      </c>
      <c r="D221" s="245" t="s">
        <v>4</v>
      </c>
      <c r="E221" s="243" t="s">
        <v>8</v>
      </c>
      <c r="F221" s="243"/>
      <c r="G221" s="243" t="s">
        <v>7</v>
      </c>
      <c r="H221" s="243"/>
      <c r="I221" s="243"/>
      <c r="J221" s="243" t="s">
        <v>9</v>
      </c>
      <c r="K221" s="243"/>
      <c r="L221" s="243"/>
      <c r="M221" s="238" t="s">
        <v>10</v>
      </c>
    </row>
    <row r="222" spans="1:13" ht="60" customHeight="1" x14ac:dyDescent="0.25">
      <c r="A222" s="242"/>
      <c r="B222" s="244"/>
      <c r="C222" s="244"/>
      <c r="D222" s="246"/>
      <c r="E222" s="65" t="s">
        <v>162</v>
      </c>
      <c r="F222" s="64" t="s">
        <v>5</v>
      </c>
      <c r="G222" s="65" t="s">
        <v>6</v>
      </c>
      <c r="H222" s="64" t="s">
        <v>5</v>
      </c>
      <c r="I222" s="65" t="s">
        <v>24</v>
      </c>
      <c r="J222" s="65" t="s">
        <v>6</v>
      </c>
      <c r="K222" s="64" t="s">
        <v>5</v>
      </c>
      <c r="L222" s="65" t="s">
        <v>23</v>
      </c>
      <c r="M222" s="239"/>
    </row>
    <row r="223" spans="1:13" ht="27" customHeight="1" x14ac:dyDescent="0.25">
      <c r="A223" s="50">
        <v>1</v>
      </c>
      <c r="B223" s="37" t="s">
        <v>33</v>
      </c>
      <c r="C223" s="38" t="s">
        <v>11</v>
      </c>
      <c r="D223" s="38" t="s">
        <v>15</v>
      </c>
      <c r="E223" s="39">
        <v>60</v>
      </c>
      <c r="F223" s="39">
        <f t="shared" ref="F223:F234" si="50">F197+E223</f>
        <v>410</v>
      </c>
      <c r="G223" s="39">
        <v>130</v>
      </c>
      <c r="H223" s="39">
        <f t="shared" ref="H223:H234" si="51">H197+G223</f>
        <v>530</v>
      </c>
      <c r="I223" s="42" t="s">
        <v>209</v>
      </c>
      <c r="J223" s="39">
        <v>0</v>
      </c>
      <c r="K223" s="39">
        <f t="shared" ref="K223:K234" si="52">K197+J223</f>
        <v>0</v>
      </c>
      <c r="L223" s="40" t="s">
        <v>25</v>
      </c>
      <c r="M223" s="51">
        <f>M197+E223-G223-K223</f>
        <v>280</v>
      </c>
    </row>
    <row r="224" spans="1:13" ht="27" customHeight="1" x14ac:dyDescent="0.25">
      <c r="A224" s="50">
        <v>2</v>
      </c>
      <c r="B224" s="37" t="s">
        <v>33</v>
      </c>
      <c r="C224" s="38" t="s">
        <v>12</v>
      </c>
      <c r="D224" s="38" t="s">
        <v>16</v>
      </c>
      <c r="E224" s="41">
        <v>7.83</v>
      </c>
      <c r="F224" s="41">
        <f t="shared" si="50"/>
        <v>77.439999999999984</v>
      </c>
      <c r="G224" s="41">
        <v>7.83</v>
      </c>
      <c r="H224" s="41">
        <f t="shared" si="51"/>
        <v>77.439999999999984</v>
      </c>
      <c r="I224" s="38" t="s">
        <v>194</v>
      </c>
      <c r="J224" s="39">
        <v>0</v>
      </c>
      <c r="K224" s="39">
        <f t="shared" si="52"/>
        <v>0</v>
      </c>
      <c r="L224" s="40" t="s">
        <v>25</v>
      </c>
      <c r="M224" s="52">
        <f>F224-H224-K224</f>
        <v>0</v>
      </c>
    </row>
    <row r="225" spans="1:13" ht="27" customHeight="1" x14ac:dyDescent="0.25">
      <c r="A225" s="50">
        <v>3</v>
      </c>
      <c r="B225" s="42" t="s">
        <v>41</v>
      </c>
      <c r="C225" s="38" t="s">
        <v>13</v>
      </c>
      <c r="D225" s="38" t="s">
        <v>17</v>
      </c>
      <c r="E225" s="39">
        <v>0</v>
      </c>
      <c r="F225" s="41">
        <f t="shared" si="50"/>
        <v>0.06</v>
      </c>
      <c r="G225" s="43">
        <v>0</v>
      </c>
      <c r="H225" s="41">
        <f t="shared" si="51"/>
        <v>0.06</v>
      </c>
      <c r="I225" s="40" t="s">
        <v>25</v>
      </c>
      <c r="J225" s="39">
        <v>0</v>
      </c>
      <c r="K225" s="39">
        <f t="shared" si="52"/>
        <v>0</v>
      </c>
      <c r="L225" s="40" t="s">
        <v>25</v>
      </c>
      <c r="M225" s="51">
        <f t="shared" ref="M225:M229" si="53">F225-H225-K225</f>
        <v>0</v>
      </c>
    </row>
    <row r="226" spans="1:13" ht="27" customHeight="1" x14ac:dyDescent="0.25">
      <c r="A226" s="50">
        <v>4</v>
      </c>
      <c r="B226" s="42" t="s">
        <v>41</v>
      </c>
      <c r="C226" s="38" t="s">
        <v>27</v>
      </c>
      <c r="D226" s="38" t="s">
        <v>28</v>
      </c>
      <c r="E226" s="39">
        <v>0</v>
      </c>
      <c r="F226" s="39">
        <f t="shared" si="50"/>
        <v>0</v>
      </c>
      <c r="G226" s="39">
        <v>0</v>
      </c>
      <c r="H226" s="39">
        <f t="shared" si="51"/>
        <v>0</v>
      </c>
      <c r="I226" s="40" t="s">
        <v>25</v>
      </c>
      <c r="J226" s="39">
        <v>0</v>
      </c>
      <c r="K226" s="39">
        <f t="shared" si="52"/>
        <v>0</v>
      </c>
      <c r="L226" s="40" t="s">
        <v>25</v>
      </c>
      <c r="M226" s="51">
        <f t="shared" si="53"/>
        <v>0</v>
      </c>
    </row>
    <row r="227" spans="1:13" ht="27" customHeight="1" x14ac:dyDescent="0.25">
      <c r="A227" s="50">
        <v>5</v>
      </c>
      <c r="B227" s="37" t="s">
        <v>34</v>
      </c>
      <c r="C227" s="38" t="s">
        <v>29</v>
      </c>
      <c r="D227" s="38" t="s">
        <v>30</v>
      </c>
      <c r="E227" s="39">
        <v>0</v>
      </c>
      <c r="F227" s="39">
        <f t="shared" si="50"/>
        <v>6.35</v>
      </c>
      <c r="G227" s="39">
        <v>0</v>
      </c>
      <c r="H227" s="39">
        <f t="shared" si="51"/>
        <v>6.35</v>
      </c>
      <c r="I227" s="40" t="s">
        <v>25</v>
      </c>
      <c r="J227" s="39">
        <v>0</v>
      </c>
      <c r="K227" s="39">
        <f t="shared" si="52"/>
        <v>0</v>
      </c>
      <c r="L227" s="40" t="s">
        <v>25</v>
      </c>
      <c r="M227" s="51">
        <f t="shared" si="53"/>
        <v>0</v>
      </c>
    </row>
    <row r="228" spans="1:13" ht="27.75" customHeight="1" x14ac:dyDescent="0.25">
      <c r="A228" s="50">
        <v>6</v>
      </c>
      <c r="B228" s="37" t="s">
        <v>34</v>
      </c>
      <c r="C228" s="38" t="s">
        <v>31</v>
      </c>
      <c r="D228" s="44" t="s">
        <v>32</v>
      </c>
      <c r="E228" s="39">
        <v>0</v>
      </c>
      <c r="F228" s="39">
        <f t="shared" si="50"/>
        <v>0</v>
      </c>
      <c r="G228" s="39">
        <v>0</v>
      </c>
      <c r="H228" s="39">
        <f t="shared" si="51"/>
        <v>0</v>
      </c>
      <c r="I228" s="40" t="s">
        <v>25</v>
      </c>
      <c r="J228" s="39">
        <v>0</v>
      </c>
      <c r="K228" s="39">
        <f t="shared" si="52"/>
        <v>0</v>
      </c>
      <c r="L228" s="40" t="s">
        <v>25</v>
      </c>
      <c r="M228" s="51">
        <f t="shared" si="53"/>
        <v>0</v>
      </c>
    </row>
    <row r="229" spans="1:13" ht="27" customHeight="1" x14ac:dyDescent="0.25">
      <c r="A229" s="50">
        <v>7</v>
      </c>
      <c r="B229" s="37" t="s">
        <v>35</v>
      </c>
      <c r="C229" s="38" t="s">
        <v>14</v>
      </c>
      <c r="D229" s="44" t="s">
        <v>20</v>
      </c>
      <c r="E229" s="45">
        <v>4.4000000000000004</v>
      </c>
      <c r="F229" s="39">
        <f t="shared" si="50"/>
        <v>39.599999999999994</v>
      </c>
      <c r="G229" s="39">
        <v>0</v>
      </c>
      <c r="H229" s="39">
        <f t="shared" si="51"/>
        <v>0</v>
      </c>
      <c r="I229" s="40" t="s">
        <v>25</v>
      </c>
      <c r="J229" s="45">
        <v>4.4000000000000004</v>
      </c>
      <c r="K229" s="45">
        <f t="shared" si="52"/>
        <v>39.599999999999994</v>
      </c>
      <c r="L229" s="42" t="s">
        <v>196</v>
      </c>
      <c r="M229" s="51">
        <f t="shared" si="53"/>
        <v>0</v>
      </c>
    </row>
    <row r="230" spans="1:13" ht="27" customHeight="1" x14ac:dyDescent="0.25">
      <c r="A230" s="50">
        <v>8</v>
      </c>
      <c r="B230" s="37" t="s">
        <v>38</v>
      </c>
      <c r="C230" s="38" t="s">
        <v>36</v>
      </c>
      <c r="D230" s="44" t="s">
        <v>37</v>
      </c>
      <c r="E230" s="39">
        <v>0</v>
      </c>
      <c r="F230" s="39">
        <f t="shared" si="50"/>
        <v>0</v>
      </c>
      <c r="G230" s="39">
        <v>0</v>
      </c>
      <c r="H230" s="39">
        <f t="shared" si="51"/>
        <v>0</v>
      </c>
      <c r="I230" s="40" t="s">
        <v>25</v>
      </c>
      <c r="J230" s="39">
        <v>0</v>
      </c>
      <c r="K230" s="39">
        <f t="shared" si="52"/>
        <v>0</v>
      </c>
      <c r="L230" s="40" t="s">
        <v>25</v>
      </c>
      <c r="M230" s="51">
        <f>F230-H230-K230+0.5</f>
        <v>0.5</v>
      </c>
    </row>
    <row r="231" spans="1:13" ht="42" customHeight="1" x14ac:dyDescent="0.25">
      <c r="A231" s="50">
        <v>9</v>
      </c>
      <c r="B231" s="37" t="s">
        <v>33</v>
      </c>
      <c r="C231" s="42" t="s">
        <v>39</v>
      </c>
      <c r="D231" s="38" t="s">
        <v>18</v>
      </c>
      <c r="E231" s="39">
        <v>3.0000000000000001E-3</v>
      </c>
      <c r="F231" s="39">
        <f t="shared" si="50"/>
        <v>0.12200000000000003</v>
      </c>
      <c r="G231" s="39">
        <v>0</v>
      </c>
      <c r="H231" s="39">
        <f t="shared" si="51"/>
        <v>0</v>
      </c>
      <c r="I231" s="40" t="s">
        <v>25</v>
      </c>
      <c r="J231" s="43">
        <v>0</v>
      </c>
      <c r="K231" s="41">
        <f t="shared" si="52"/>
        <v>0.13</v>
      </c>
      <c r="L231" s="40" t="s">
        <v>25</v>
      </c>
      <c r="M231" s="52">
        <f>F231-H231-K231+0.015</f>
        <v>7.0000000000000201E-3</v>
      </c>
    </row>
    <row r="232" spans="1:13" ht="27" customHeight="1" x14ac:dyDescent="0.25">
      <c r="A232" s="50">
        <v>10</v>
      </c>
      <c r="B232" s="37" t="s">
        <v>33</v>
      </c>
      <c r="C232" s="42" t="s">
        <v>40</v>
      </c>
      <c r="D232" s="38" t="s">
        <v>19</v>
      </c>
      <c r="E232" s="39">
        <v>2E-3</v>
      </c>
      <c r="F232" s="45">
        <f t="shared" si="50"/>
        <v>0.54200000000000004</v>
      </c>
      <c r="G232" s="39">
        <v>0</v>
      </c>
      <c r="H232" s="39">
        <f t="shared" si="51"/>
        <v>0</v>
      </c>
      <c r="I232" s="40" t="s">
        <v>25</v>
      </c>
      <c r="J232" s="39">
        <v>0</v>
      </c>
      <c r="K232" s="39">
        <f t="shared" si="52"/>
        <v>0.59000000000000008</v>
      </c>
      <c r="L232" s="40" t="s">
        <v>25</v>
      </c>
      <c r="M232" s="52">
        <f>F232-H232-K232+0.055</f>
        <v>6.9999999999999576E-3</v>
      </c>
    </row>
    <row r="233" spans="1:13" ht="27" customHeight="1" x14ac:dyDescent="0.25">
      <c r="A233" s="50">
        <v>11</v>
      </c>
      <c r="B233" s="37" t="s">
        <v>33</v>
      </c>
      <c r="C233" s="42" t="s">
        <v>42</v>
      </c>
      <c r="D233" s="38" t="s">
        <v>43</v>
      </c>
      <c r="E233" s="39">
        <v>0</v>
      </c>
      <c r="F233" s="39">
        <f t="shared" si="50"/>
        <v>0.03</v>
      </c>
      <c r="G233" s="39">
        <v>0</v>
      </c>
      <c r="H233" s="39">
        <f t="shared" si="51"/>
        <v>0</v>
      </c>
      <c r="I233" s="40" t="s">
        <v>25</v>
      </c>
      <c r="J233" s="39">
        <v>0</v>
      </c>
      <c r="K233" s="43">
        <f t="shared" si="52"/>
        <v>0</v>
      </c>
      <c r="L233" s="40" t="s">
        <v>25</v>
      </c>
      <c r="M233" s="52">
        <f>F233-H233-K233+0.027</f>
        <v>5.6999999999999995E-2</v>
      </c>
    </row>
    <row r="234" spans="1:13" ht="33.75" customHeight="1" thickBot="1" x14ac:dyDescent="0.3">
      <c r="A234" s="53">
        <v>12</v>
      </c>
      <c r="B234" s="54" t="s">
        <v>34</v>
      </c>
      <c r="C234" s="55" t="s">
        <v>197</v>
      </c>
      <c r="D234" s="56" t="s">
        <v>198</v>
      </c>
      <c r="E234" s="58">
        <v>0</v>
      </c>
      <c r="F234" s="58">
        <f t="shared" si="50"/>
        <v>0</v>
      </c>
      <c r="G234" s="58">
        <v>0</v>
      </c>
      <c r="H234" s="58">
        <f t="shared" si="51"/>
        <v>0</v>
      </c>
      <c r="I234" s="59" t="s">
        <v>25</v>
      </c>
      <c r="J234" s="58">
        <v>0</v>
      </c>
      <c r="K234" s="62">
        <f t="shared" si="52"/>
        <v>0</v>
      </c>
      <c r="L234" s="59" t="s">
        <v>25</v>
      </c>
      <c r="M234" s="60">
        <f>F234-H234-K234</f>
        <v>0</v>
      </c>
    </row>
    <row r="235" spans="1:13" ht="15.95" customHeight="1" x14ac:dyDescent="0.25"/>
    <row r="236" spans="1:13" ht="15.95" customHeight="1" x14ac:dyDescent="0.25"/>
    <row r="237" spans="1:13" ht="15.95" customHeight="1" x14ac:dyDescent="0.25"/>
    <row r="238" spans="1:13" ht="15.95" customHeight="1" x14ac:dyDescent="0.25"/>
    <row r="239" spans="1:13" ht="15.95" customHeight="1" x14ac:dyDescent="0.25"/>
    <row r="240" spans="1:13" ht="15.95" customHeight="1" x14ac:dyDescent="0.25"/>
    <row r="241" spans="1:13" ht="15.95" customHeight="1" x14ac:dyDescent="0.25"/>
    <row r="242" spans="1:13" ht="15.95" customHeight="1" x14ac:dyDescent="0.25"/>
    <row r="243" spans="1:13" ht="30" customHeight="1" x14ac:dyDescent="0.25">
      <c r="C243" s="240" t="s">
        <v>208</v>
      </c>
      <c r="D243" s="240"/>
      <c r="E243" s="240"/>
      <c r="F243" s="240"/>
      <c r="G243" s="240"/>
      <c r="H243" s="240"/>
      <c r="I243" s="240"/>
      <c r="J243" s="240"/>
      <c r="K243" s="240"/>
      <c r="L243" s="240"/>
    </row>
    <row r="244" spans="1:13" ht="15" customHeight="1" x14ac:dyDescent="0.25"/>
    <row r="245" spans="1:13" ht="15" customHeight="1" x14ac:dyDescent="0.25"/>
    <row r="246" spans="1:13" ht="30" customHeight="1" x14ac:dyDescent="0.25">
      <c r="B246" s="47" t="s">
        <v>0</v>
      </c>
      <c r="C246" s="47"/>
      <c r="D246" s="47"/>
      <c r="E246" s="47"/>
      <c r="F246" s="47"/>
    </row>
    <row r="247" spans="1:13" ht="18" customHeight="1" thickBot="1" x14ac:dyDescent="0.3">
      <c r="B247" s="47"/>
      <c r="C247" s="47"/>
      <c r="D247" s="47"/>
      <c r="E247" s="47"/>
      <c r="F247" s="47"/>
    </row>
    <row r="248" spans="1:13" ht="30" customHeight="1" x14ac:dyDescent="0.25">
      <c r="A248" s="241" t="s">
        <v>1</v>
      </c>
      <c r="B248" s="243" t="s">
        <v>2</v>
      </c>
      <c r="C248" s="243" t="s">
        <v>3</v>
      </c>
      <c r="D248" s="245" t="s">
        <v>4</v>
      </c>
      <c r="E248" s="243" t="s">
        <v>8</v>
      </c>
      <c r="F248" s="243"/>
      <c r="G248" s="243" t="s">
        <v>7</v>
      </c>
      <c r="H248" s="243"/>
      <c r="I248" s="243"/>
      <c r="J248" s="243" t="s">
        <v>9</v>
      </c>
      <c r="K248" s="243"/>
      <c r="L248" s="243"/>
      <c r="M248" s="238" t="s">
        <v>10</v>
      </c>
    </row>
    <row r="249" spans="1:13" ht="60" customHeight="1" x14ac:dyDescent="0.25">
      <c r="A249" s="242"/>
      <c r="B249" s="244"/>
      <c r="C249" s="244"/>
      <c r="D249" s="246"/>
      <c r="E249" s="65" t="s">
        <v>163</v>
      </c>
      <c r="F249" s="64" t="s">
        <v>5</v>
      </c>
      <c r="G249" s="65" t="s">
        <v>6</v>
      </c>
      <c r="H249" s="64" t="s">
        <v>5</v>
      </c>
      <c r="I249" s="65" t="s">
        <v>24</v>
      </c>
      <c r="J249" s="65" t="s">
        <v>6</v>
      </c>
      <c r="K249" s="64" t="s">
        <v>5</v>
      </c>
      <c r="L249" s="65" t="s">
        <v>23</v>
      </c>
      <c r="M249" s="239"/>
    </row>
    <row r="250" spans="1:13" ht="27" customHeight="1" x14ac:dyDescent="0.25">
      <c r="A250" s="50">
        <v>1</v>
      </c>
      <c r="B250" s="37" t="s">
        <v>33</v>
      </c>
      <c r="C250" s="38" t="s">
        <v>11</v>
      </c>
      <c r="D250" s="38" t="s">
        <v>15</v>
      </c>
      <c r="E250" s="39">
        <v>0</v>
      </c>
      <c r="F250" s="39">
        <f t="shared" ref="F250:F261" si="54">F223+E250</f>
        <v>410</v>
      </c>
      <c r="G250" s="39">
        <v>0</v>
      </c>
      <c r="H250" s="39">
        <f t="shared" ref="H250:H261" si="55">H223+G250</f>
        <v>530</v>
      </c>
      <c r="I250" s="40" t="s">
        <v>25</v>
      </c>
      <c r="J250" s="39">
        <v>0</v>
      </c>
      <c r="K250" s="39">
        <f t="shared" ref="K250:K261" si="56">K223+J250</f>
        <v>0</v>
      </c>
      <c r="L250" s="40" t="s">
        <v>25</v>
      </c>
      <c r="M250" s="51">
        <f>M223+E250-G250-K250</f>
        <v>280</v>
      </c>
    </row>
    <row r="251" spans="1:13" ht="27" customHeight="1" x14ac:dyDescent="0.25">
      <c r="A251" s="50">
        <v>2</v>
      </c>
      <c r="B251" s="37" t="s">
        <v>33</v>
      </c>
      <c r="C251" s="38" t="s">
        <v>12</v>
      </c>
      <c r="D251" s="38" t="s">
        <v>16</v>
      </c>
      <c r="E251" s="41">
        <v>11.670999999999999</v>
      </c>
      <c r="F251" s="41">
        <f t="shared" si="54"/>
        <v>89.11099999999999</v>
      </c>
      <c r="G251" s="41">
        <v>11.670999999999999</v>
      </c>
      <c r="H251" s="41">
        <f t="shared" si="55"/>
        <v>89.11099999999999</v>
      </c>
      <c r="I251" s="38" t="s">
        <v>194</v>
      </c>
      <c r="J251" s="39">
        <v>0</v>
      </c>
      <c r="K251" s="39">
        <f t="shared" si="56"/>
        <v>0</v>
      </c>
      <c r="L251" s="40" t="s">
        <v>25</v>
      </c>
      <c r="M251" s="52">
        <f>F251-H251-K251</f>
        <v>0</v>
      </c>
    </row>
    <row r="252" spans="1:13" ht="27" customHeight="1" x14ac:dyDescent="0.25">
      <c r="A252" s="50">
        <v>3</v>
      </c>
      <c r="B252" s="42" t="s">
        <v>41</v>
      </c>
      <c r="C252" s="38" t="s">
        <v>13</v>
      </c>
      <c r="D252" s="38" t="s">
        <v>17</v>
      </c>
      <c r="E252" s="39">
        <v>0</v>
      </c>
      <c r="F252" s="41">
        <f t="shared" si="54"/>
        <v>0.06</v>
      </c>
      <c r="G252" s="43">
        <v>0</v>
      </c>
      <c r="H252" s="41">
        <f t="shared" si="55"/>
        <v>0.06</v>
      </c>
      <c r="I252" s="40" t="s">
        <v>25</v>
      </c>
      <c r="J252" s="39">
        <v>0</v>
      </c>
      <c r="K252" s="39">
        <f t="shared" si="56"/>
        <v>0</v>
      </c>
      <c r="L252" s="40" t="s">
        <v>25</v>
      </c>
      <c r="M252" s="51">
        <f t="shared" ref="M252:M256" si="57">F252-H252-K252</f>
        <v>0</v>
      </c>
    </row>
    <row r="253" spans="1:13" ht="27" customHeight="1" x14ac:dyDescent="0.25">
      <c r="A253" s="50">
        <v>4</v>
      </c>
      <c r="B253" s="42" t="s">
        <v>41</v>
      </c>
      <c r="C253" s="38" t="s">
        <v>27</v>
      </c>
      <c r="D253" s="38" t="s">
        <v>28</v>
      </c>
      <c r="E253" s="39">
        <v>0</v>
      </c>
      <c r="F253" s="39">
        <f t="shared" si="54"/>
        <v>0</v>
      </c>
      <c r="G253" s="39">
        <v>0</v>
      </c>
      <c r="H253" s="39">
        <f t="shared" si="55"/>
        <v>0</v>
      </c>
      <c r="I253" s="40" t="s">
        <v>25</v>
      </c>
      <c r="J253" s="39">
        <v>0</v>
      </c>
      <c r="K253" s="39">
        <f t="shared" si="56"/>
        <v>0</v>
      </c>
      <c r="L253" s="40" t="s">
        <v>25</v>
      </c>
      <c r="M253" s="51">
        <f t="shared" si="57"/>
        <v>0</v>
      </c>
    </row>
    <row r="254" spans="1:13" ht="27" customHeight="1" x14ac:dyDescent="0.25">
      <c r="A254" s="50">
        <v>5</v>
      </c>
      <c r="B254" s="37" t="s">
        <v>34</v>
      </c>
      <c r="C254" s="38" t="s">
        <v>29</v>
      </c>
      <c r="D254" s="38" t="s">
        <v>30</v>
      </c>
      <c r="E254" s="39">
        <v>0</v>
      </c>
      <c r="F254" s="39">
        <f t="shared" si="54"/>
        <v>6.35</v>
      </c>
      <c r="G254" s="39">
        <v>0</v>
      </c>
      <c r="H254" s="39">
        <f t="shared" si="55"/>
        <v>6.35</v>
      </c>
      <c r="I254" s="40" t="s">
        <v>25</v>
      </c>
      <c r="J254" s="39">
        <v>0</v>
      </c>
      <c r="K254" s="39">
        <f t="shared" si="56"/>
        <v>0</v>
      </c>
      <c r="L254" s="40" t="s">
        <v>25</v>
      </c>
      <c r="M254" s="51">
        <f t="shared" si="57"/>
        <v>0</v>
      </c>
    </row>
    <row r="255" spans="1:13" ht="27.95" customHeight="1" x14ac:dyDescent="0.25">
      <c r="A255" s="50">
        <v>6</v>
      </c>
      <c r="B255" s="37" t="s">
        <v>34</v>
      </c>
      <c r="C255" s="38" t="s">
        <v>31</v>
      </c>
      <c r="D255" s="44" t="s">
        <v>32</v>
      </c>
      <c r="E255" s="39">
        <v>0</v>
      </c>
      <c r="F255" s="39">
        <f t="shared" si="54"/>
        <v>0</v>
      </c>
      <c r="G255" s="39">
        <v>0</v>
      </c>
      <c r="H255" s="39">
        <f t="shared" si="55"/>
        <v>0</v>
      </c>
      <c r="I255" s="40" t="s">
        <v>25</v>
      </c>
      <c r="J255" s="39">
        <v>0</v>
      </c>
      <c r="K255" s="39">
        <f t="shared" si="56"/>
        <v>0</v>
      </c>
      <c r="L255" s="40" t="s">
        <v>25</v>
      </c>
      <c r="M255" s="51">
        <f t="shared" si="57"/>
        <v>0</v>
      </c>
    </row>
    <row r="256" spans="1:13" ht="27" customHeight="1" x14ac:dyDescent="0.25">
      <c r="A256" s="50">
        <v>7</v>
      </c>
      <c r="B256" s="37" t="s">
        <v>35</v>
      </c>
      <c r="C256" s="38" t="s">
        <v>14</v>
      </c>
      <c r="D256" s="44" t="s">
        <v>20</v>
      </c>
      <c r="E256" s="45">
        <v>4.4000000000000004</v>
      </c>
      <c r="F256" s="39">
        <f t="shared" si="54"/>
        <v>43.999999999999993</v>
      </c>
      <c r="G256" s="39">
        <v>0</v>
      </c>
      <c r="H256" s="39">
        <f t="shared" si="55"/>
        <v>0</v>
      </c>
      <c r="I256" s="40" t="s">
        <v>25</v>
      </c>
      <c r="J256" s="45">
        <v>4.4000000000000004</v>
      </c>
      <c r="K256" s="45">
        <f t="shared" si="56"/>
        <v>43.999999999999993</v>
      </c>
      <c r="L256" s="42" t="s">
        <v>196</v>
      </c>
      <c r="M256" s="51">
        <f t="shared" si="57"/>
        <v>0</v>
      </c>
    </row>
    <row r="257" spans="1:13" ht="27" customHeight="1" x14ac:dyDescent="0.25">
      <c r="A257" s="50">
        <v>8</v>
      </c>
      <c r="B257" s="37" t="s">
        <v>38</v>
      </c>
      <c r="C257" s="38" t="s">
        <v>36</v>
      </c>
      <c r="D257" s="44" t="s">
        <v>37</v>
      </c>
      <c r="E257" s="39">
        <v>0</v>
      </c>
      <c r="F257" s="39">
        <f t="shared" si="54"/>
        <v>0</v>
      </c>
      <c r="G257" s="39">
        <v>0</v>
      </c>
      <c r="H257" s="39">
        <f t="shared" si="55"/>
        <v>0</v>
      </c>
      <c r="I257" s="40" t="s">
        <v>25</v>
      </c>
      <c r="J257" s="39">
        <v>0</v>
      </c>
      <c r="K257" s="39">
        <f t="shared" si="56"/>
        <v>0</v>
      </c>
      <c r="L257" s="40" t="s">
        <v>25</v>
      </c>
      <c r="M257" s="51">
        <f>F257-H257-K257+0.5</f>
        <v>0.5</v>
      </c>
    </row>
    <row r="258" spans="1:13" ht="39.75" customHeight="1" x14ac:dyDescent="0.25">
      <c r="A258" s="50">
        <v>9</v>
      </c>
      <c r="B258" s="37" t="s">
        <v>33</v>
      </c>
      <c r="C258" s="42" t="s">
        <v>39</v>
      </c>
      <c r="D258" s="38" t="s">
        <v>18</v>
      </c>
      <c r="E258" s="39">
        <v>2E-3</v>
      </c>
      <c r="F258" s="39">
        <f t="shared" si="54"/>
        <v>0.12400000000000003</v>
      </c>
      <c r="G258" s="39">
        <v>0</v>
      </c>
      <c r="H258" s="39">
        <f t="shared" si="55"/>
        <v>0</v>
      </c>
      <c r="I258" s="40" t="s">
        <v>25</v>
      </c>
      <c r="J258" s="45">
        <v>0</v>
      </c>
      <c r="K258" s="41">
        <f t="shared" si="56"/>
        <v>0.13</v>
      </c>
      <c r="L258" s="40" t="s">
        <v>25</v>
      </c>
      <c r="M258" s="52">
        <f>F258-H258-K258+0.015</f>
        <v>9.0000000000000219E-3</v>
      </c>
    </row>
    <row r="259" spans="1:13" ht="25.5" x14ac:dyDescent="0.25">
      <c r="A259" s="50">
        <v>10</v>
      </c>
      <c r="B259" s="37" t="s">
        <v>33</v>
      </c>
      <c r="C259" s="42" t="s">
        <v>40</v>
      </c>
      <c r="D259" s="38" t="s">
        <v>19</v>
      </c>
      <c r="E259" s="39">
        <v>3.0000000000000001E-3</v>
      </c>
      <c r="F259" s="45">
        <f t="shared" si="54"/>
        <v>0.54500000000000004</v>
      </c>
      <c r="G259" s="39">
        <v>0</v>
      </c>
      <c r="H259" s="39">
        <f t="shared" si="55"/>
        <v>0</v>
      </c>
      <c r="I259" s="40" t="s">
        <v>25</v>
      </c>
      <c r="J259" s="45">
        <v>0</v>
      </c>
      <c r="K259" s="41">
        <f t="shared" si="56"/>
        <v>0.59000000000000008</v>
      </c>
      <c r="L259" s="40" t="s">
        <v>25</v>
      </c>
      <c r="M259" s="52">
        <f>F259-H259-K259+0.055</f>
        <v>9.9999999999999603E-3</v>
      </c>
    </row>
    <row r="260" spans="1:13" ht="25.5" x14ac:dyDescent="0.25">
      <c r="A260" s="50">
        <v>11</v>
      </c>
      <c r="B260" s="37" t="s">
        <v>33</v>
      </c>
      <c r="C260" s="42" t="s">
        <v>42</v>
      </c>
      <c r="D260" s="38" t="s">
        <v>43</v>
      </c>
      <c r="E260" s="39">
        <v>0</v>
      </c>
      <c r="F260" s="39">
        <f t="shared" si="54"/>
        <v>0.03</v>
      </c>
      <c r="G260" s="39">
        <v>0</v>
      </c>
      <c r="H260" s="39">
        <f t="shared" si="55"/>
        <v>0</v>
      </c>
      <c r="I260" s="40" t="s">
        <v>25</v>
      </c>
      <c r="J260" s="39">
        <v>0</v>
      </c>
      <c r="K260" s="43">
        <f t="shared" si="56"/>
        <v>0</v>
      </c>
      <c r="L260" s="40" t="s">
        <v>25</v>
      </c>
      <c r="M260" s="52">
        <f>F260-H260-K260+0.027</f>
        <v>5.6999999999999995E-2</v>
      </c>
    </row>
    <row r="261" spans="1:13" ht="36" customHeight="1" thickBot="1" x14ac:dyDescent="0.3">
      <c r="A261" s="53">
        <v>12</v>
      </c>
      <c r="B261" s="54" t="s">
        <v>34</v>
      </c>
      <c r="C261" s="55" t="s">
        <v>197</v>
      </c>
      <c r="D261" s="56" t="s">
        <v>198</v>
      </c>
      <c r="E261" s="58">
        <v>0</v>
      </c>
      <c r="F261" s="58">
        <f t="shared" si="54"/>
        <v>0</v>
      </c>
      <c r="G261" s="58">
        <v>0</v>
      </c>
      <c r="H261" s="58">
        <f t="shared" si="55"/>
        <v>0</v>
      </c>
      <c r="I261" s="59" t="s">
        <v>25</v>
      </c>
      <c r="J261" s="58">
        <v>0</v>
      </c>
      <c r="K261" s="62">
        <f t="shared" si="56"/>
        <v>0</v>
      </c>
      <c r="L261" s="59" t="s">
        <v>25</v>
      </c>
      <c r="M261" s="60">
        <f>F261-H261-K261</f>
        <v>0</v>
      </c>
    </row>
    <row r="262" spans="1:13" ht="15.95" customHeight="1" x14ac:dyDescent="0.25"/>
    <row r="263" spans="1:13" ht="15.95" customHeight="1" x14ac:dyDescent="0.25"/>
    <row r="264" spans="1:13" ht="15.95" customHeight="1" x14ac:dyDescent="0.25"/>
    <row r="268" spans="1:13" ht="30" customHeight="1" x14ac:dyDescent="0.25">
      <c r="C268" s="240" t="s">
        <v>208</v>
      </c>
      <c r="D268" s="240"/>
      <c r="E268" s="240"/>
      <c r="F268" s="240"/>
      <c r="G268" s="240"/>
      <c r="H268" s="240"/>
      <c r="I268" s="240"/>
      <c r="J268" s="240"/>
      <c r="K268" s="240"/>
      <c r="L268" s="240"/>
    </row>
    <row r="269" spans="1:13" ht="15" customHeight="1" x14ac:dyDescent="0.25"/>
    <row r="270" spans="1:13" ht="15" customHeight="1" x14ac:dyDescent="0.25"/>
    <row r="271" spans="1:13" ht="30" customHeight="1" x14ac:dyDescent="0.25">
      <c r="B271" s="47" t="s">
        <v>0</v>
      </c>
      <c r="C271" s="47"/>
      <c r="D271" s="47"/>
      <c r="E271" s="47"/>
      <c r="F271" s="47"/>
    </row>
    <row r="272" spans="1:13" ht="18" customHeight="1" thickBot="1" x14ac:dyDescent="0.3">
      <c r="B272" s="47"/>
      <c r="C272" s="47"/>
      <c r="D272" s="47"/>
      <c r="E272" s="47"/>
      <c r="F272" s="47"/>
    </row>
    <row r="273" spans="1:13" ht="30" customHeight="1" x14ac:dyDescent="0.25">
      <c r="A273" s="241" t="s">
        <v>1</v>
      </c>
      <c r="B273" s="243" t="s">
        <v>2</v>
      </c>
      <c r="C273" s="243" t="s">
        <v>3</v>
      </c>
      <c r="D273" s="245" t="s">
        <v>4</v>
      </c>
      <c r="E273" s="243" t="s">
        <v>8</v>
      </c>
      <c r="F273" s="243"/>
      <c r="G273" s="243" t="s">
        <v>7</v>
      </c>
      <c r="H273" s="243"/>
      <c r="I273" s="243"/>
      <c r="J273" s="243" t="s">
        <v>9</v>
      </c>
      <c r="K273" s="243"/>
      <c r="L273" s="243"/>
      <c r="M273" s="238" t="s">
        <v>10</v>
      </c>
    </row>
    <row r="274" spans="1:13" ht="60" customHeight="1" x14ac:dyDescent="0.25">
      <c r="A274" s="242"/>
      <c r="B274" s="244"/>
      <c r="C274" s="244"/>
      <c r="D274" s="246"/>
      <c r="E274" s="65" t="s">
        <v>167</v>
      </c>
      <c r="F274" s="64" t="s">
        <v>5</v>
      </c>
      <c r="G274" s="65" t="s">
        <v>6</v>
      </c>
      <c r="H274" s="64" t="s">
        <v>5</v>
      </c>
      <c r="I274" s="65" t="s">
        <v>24</v>
      </c>
      <c r="J274" s="65" t="s">
        <v>6</v>
      </c>
      <c r="K274" s="64" t="s">
        <v>5</v>
      </c>
      <c r="L274" s="65" t="s">
        <v>23</v>
      </c>
      <c r="M274" s="239"/>
    </row>
    <row r="275" spans="1:13" ht="27.6" customHeight="1" x14ac:dyDescent="0.25">
      <c r="A275" s="50">
        <v>1</v>
      </c>
      <c r="B275" s="37" t="s">
        <v>33</v>
      </c>
      <c r="C275" s="38" t="s">
        <v>11</v>
      </c>
      <c r="D275" s="38" t="s">
        <v>15</v>
      </c>
      <c r="E275" s="39">
        <v>0</v>
      </c>
      <c r="F275" s="39">
        <f t="shared" ref="F275:F286" si="58">F250+E275</f>
        <v>410</v>
      </c>
      <c r="G275" s="39">
        <v>110</v>
      </c>
      <c r="H275" s="39">
        <f t="shared" ref="H275:H286" si="59">H250+G275</f>
        <v>640</v>
      </c>
      <c r="I275" s="49" t="s">
        <v>209</v>
      </c>
      <c r="J275" s="39">
        <v>0</v>
      </c>
      <c r="K275" s="39">
        <f t="shared" ref="K275:K286" si="60">K250+J275</f>
        <v>0</v>
      </c>
      <c r="L275" s="40" t="s">
        <v>25</v>
      </c>
      <c r="M275" s="51">
        <f>M250+E275-G275-K275</f>
        <v>170</v>
      </c>
    </row>
    <row r="276" spans="1:13" ht="27.6" customHeight="1" x14ac:dyDescent="0.25">
      <c r="A276" s="50">
        <v>2</v>
      </c>
      <c r="B276" s="37" t="s">
        <v>33</v>
      </c>
      <c r="C276" s="38" t="s">
        <v>12</v>
      </c>
      <c r="D276" s="38" t="s">
        <v>16</v>
      </c>
      <c r="E276" s="41">
        <v>9.9499999999999993</v>
      </c>
      <c r="F276" s="41">
        <f t="shared" si="58"/>
        <v>99.060999999999993</v>
      </c>
      <c r="G276" s="41">
        <v>9.9499999999999993</v>
      </c>
      <c r="H276" s="41">
        <f t="shared" si="59"/>
        <v>99.060999999999993</v>
      </c>
      <c r="I276" s="38" t="s">
        <v>194</v>
      </c>
      <c r="J276" s="39">
        <v>0</v>
      </c>
      <c r="K276" s="39">
        <f t="shared" si="60"/>
        <v>0</v>
      </c>
      <c r="L276" s="40" t="s">
        <v>25</v>
      </c>
      <c r="M276" s="52">
        <f>F276-H276-K276</f>
        <v>0</v>
      </c>
    </row>
    <row r="277" spans="1:13" ht="27.6" customHeight="1" x14ac:dyDescent="0.25">
      <c r="A277" s="50">
        <v>3</v>
      </c>
      <c r="B277" s="42" t="s">
        <v>41</v>
      </c>
      <c r="C277" s="38" t="s">
        <v>13</v>
      </c>
      <c r="D277" s="38" t="s">
        <v>17</v>
      </c>
      <c r="E277" s="39">
        <v>0</v>
      </c>
      <c r="F277" s="41">
        <f t="shared" si="58"/>
        <v>0.06</v>
      </c>
      <c r="G277" s="43">
        <v>0</v>
      </c>
      <c r="H277" s="41">
        <f t="shared" si="59"/>
        <v>0.06</v>
      </c>
      <c r="I277" s="40" t="s">
        <v>25</v>
      </c>
      <c r="J277" s="39">
        <v>0</v>
      </c>
      <c r="K277" s="39">
        <f t="shared" si="60"/>
        <v>0</v>
      </c>
      <c r="L277" s="40" t="s">
        <v>25</v>
      </c>
      <c r="M277" s="51">
        <f t="shared" ref="M277:M281" si="61">F277-H277-K277</f>
        <v>0</v>
      </c>
    </row>
    <row r="278" spans="1:13" ht="27.6" customHeight="1" x14ac:dyDescent="0.25">
      <c r="A278" s="50">
        <v>4</v>
      </c>
      <c r="B278" s="42" t="s">
        <v>41</v>
      </c>
      <c r="C278" s="38" t="s">
        <v>27</v>
      </c>
      <c r="D278" s="38" t="s">
        <v>28</v>
      </c>
      <c r="E278" s="39">
        <v>0</v>
      </c>
      <c r="F278" s="39">
        <f t="shared" si="58"/>
        <v>0</v>
      </c>
      <c r="G278" s="39">
        <v>0</v>
      </c>
      <c r="H278" s="39">
        <f t="shared" si="59"/>
        <v>0</v>
      </c>
      <c r="I278" s="40" t="s">
        <v>25</v>
      </c>
      <c r="J278" s="39">
        <v>0</v>
      </c>
      <c r="K278" s="39">
        <f t="shared" si="60"/>
        <v>0</v>
      </c>
      <c r="L278" s="40" t="s">
        <v>25</v>
      </c>
      <c r="M278" s="51">
        <f t="shared" si="61"/>
        <v>0</v>
      </c>
    </row>
    <row r="279" spans="1:13" ht="27.6" customHeight="1" x14ac:dyDescent="0.25">
      <c r="A279" s="50">
        <v>5</v>
      </c>
      <c r="B279" s="37" t="s">
        <v>34</v>
      </c>
      <c r="C279" s="38" t="s">
        <v>29</v>
      </c>
      <c r="D279" s="38" t="s">
        <v>30</v>
      </c>
      <c r="E279" s="39">
        <v>0</v>
      </c>
      <c r="F279" s="39">
        <f t="shared" si="58"/>
        <v>6.35</v>
      </c>
      <c r="G279" s="39">
        <v>0</v>
      </c>
      <c r="H279" s="39">
        <f t="shared" si="59"/>
        <v>6.35</v>
      </c>
      <c r="I279" s="40" t="s">
        <v>25</v>
      </c>
      <c r="J279" s="39">
        <v>0</v>
      </c>
      <c r="K279" s="39">
        <f t="shared" si="60"/>
        <v>0</v>
      </c>
      <c r="L279" s="40" t="s">
        <v>25</v>
      </c>
      <c r="M279" s="51">
        <f t="shared" si="61"/>
        <v>0</v>
      </c>
    </row>
    <row r="280" spans="1:13" ht="27.95" customHeight="1" x14ac:dyDescent="0.25">
      <c r="A280" s="50">
        <v>6</v>
      </c>
      <c r="B280" s="37" t="s">
        <v>34</v>
      </c>
      <c r="C280" s="38" t="s">
        <v>31</v>
      </c>
      <c r="D280" s="44" t="s">
        <v>32</v>
      </c>
      <c r="E280" s="39">
        <v>0</v>
      </c>
      <c r="F280" s="39">
        <f t="shared" si="58"/>
        <v>0</v>
      </c>
      <c r="G280" s="39">
        <v>0</v>
      </c>
      <c r="H280" s="39">
        <f t="shared" si="59"/>
        <v>0</v>
      </c>
      <c r="I280" s="40" t="s">
        <v>25</v>
      </c>
      <c r="J280" s="39">
        <v>0</v>
      </c>
      <c r="K280" s="39">
        <f t="shared" si="60"/>
        <v>0</v>
      </c>
      <c r="L280" s="40" t="s">
        <v>25</v>
      </c>
      <c r="M280" s="51">
        <f t="shared" si="61"/>
        <v>0</v>
      </c>
    </row>
    <row r="281" spans="1:13" ht="27.6" customHeight="1" x14ac:dyDescent="0.25">
      <c r="A281" s="50">
        <v>7</v>
      </c>
      <c r="B281" s="37" t="s">
        <v>35</v>
      </c>
      <c r="C281" s="38" t="s">
        <v>14</v>
      </c>
      <c r="D281" s="44" t="s">
        <v>20</v>
      </c>
      <c r="E281" s="45">
        <v>2.2000000000000002</v>
      </c>
      <c r="F281" s="39">
        <f t="shared" si="58"/>
        <v>46.199999999999996</v>
      </c>
      <c r="G281" s="39">
        <v>0</v>
      </c>
      <c r="H281" s="39">
        <f t="shared" si="59"/>
        <v>0</v>
      </c>
      <c r="I281" s="40" t="s">
        <v>25</v>
      </c>
      <c r="J281" s="45">
        <v>2.2000000000000002</v>
      </c>
      <c r="K281" s="45">
        <f t="shared" si="60"/>
        <v>46.199999999999996</v>
      </c>
      <c r="L281" s="42" t="s">
        <v>196</v>
      </c>
      <c r="M281" s="51">
        <f t="shared" si="61"/>
        <v>0</v>
      </c>
    </row>
    <row r="282" spans="1:13" ht="27.6" customHeight="1" x14ac:dyDescent="0.25">
      <c r="A282" s="50">
        <v>8</v>
      </c>
      <c r="B282" s="37" t="s">
        <v>38</v>
      </c>
      <c r="C282" s="38" t="s">
        <v>36</v>
      </c>
      <c r="D282" s="44" t="s">
        <v>37</v>
      </c>
      <c r="E282" s="39">
        <v>0</v>
      </c>
      <c r="F282" s="39">
        <f t="shared" si="58"/>
        <v>0</v>
      </c>
      <c r="G282" s="39">
        <v>0</v>
      </c>
      <c r="H282" s="39">
        <f t="shared" si="59"/>
        <v>0</v>
      </c>
      <c r="I282" s="40" t="s">
        <v>25</v>
      </c>
      <c r="J282" s="39">
        <v>0</v>
      </c>
      <c r="K282" s="39">
        <f t="shared" si="60"/>
        <v>0</v>
      </c>
      <c r="L282" s="40" t="s">
        <v>25</v>
      </c>
      <c r="M282" s="51">
        <f>F282-H282-K282+0.5</f>
        <v>0.5</v>
      </c>
    </row>
    <row r="283" spans="1:13" ht="39" customHeight="1" x14ac:dyDescent="0.25">
      <c r="A283" s="50">
        <v>9</v>
      </c>
      <c r="B283" s="37" t="s">
        <v>33</v>
      </c>
      <c r="C283" s="42" t="s">
        <v>39</v>
      </c>
      <c r="D283" s="38" t="s">
        <v>18</v>
      </c>
      <c r="E283" s="39">
        <v>1E-3</v>
      </c>
      <c r="F283" s="39">
        <f t="shared" si="58"/>
        <v>0.12500000000000003</v>
      </c>
      <c r="G283" s="39">
        <v>0</v>
      </c>
      <c r="H283" s="39">
        <f t="shared" si="59"/>
        <v>0</v>
      </c>
      <c r="I283" s="40" t="s">
        <v>25</v>
      </c>
      <c r="J283" s="43">
        <v>0</v>
      </c>
      <c r="K283" s="41">
        <f t="shared" si="60"/>
        <v>0.13</v>
      </c>
      <c r="L283" s="40" t="s">
        <v>25</v>
      </c>
      <c r="M283" s="52">
        <f>F283-H283-K283+0.015</f>
        <v>1.0000000000000023E-2</v>
      </c>
    </row>
    <row r="284" spans="1:13" ht="27.75" customHeight="1" x14ac:dyDescent="0.25">
      <c r="A284" s="50">
        <v>10</v>
      </c>
      <c r="B284" s="37" t="s">
        <v>33</v>
      </c>
      <c r="C284" s="42" t="s">
        <v>40</v>
      </c>
      <c r="D284" s="38" t="s">
        <v>19</v>
      </c>
      <c r="E284" s="39">
        <v>2E-3</v>
      </c>
      <c r="F284" s="45">
        <f t="shared" si="58"/>
        <v>0.54700000000000004</v>
      </c>
      <c r="G284" s="39">
        <v>0</v>
      </c>
      <c r="H284" s="39">
        <f t="shared" si="59"/>
        <v>0</v>
      </c>
      <c r="I284" s="40" t="s">
        <v>25</v>
      </c>
      <c r="J284" s="39">
        <v>0</v>
      </c>
      <c r="K284" s="39">
        <f t="shared" si="60"/>
        <v>0.59000000000000008</v>
      </c>
      <c r="L284" s="40" t="s">
        <v>25</v>
      </c>
      <c r="M284" s="52">
        <f>F284-H284-K284+0.055</f>
        <v>1.1999999999999962E-2</v>
      </c>
    </row>
    <row r="285" spans="1:13" ht="27.75" customHeight="1" x14ac:dyDescent="0.25">
      <c r="A285" s="50">
        <v>11</v>
      </c>
      <c r="B285" s="37" t="s">
        <v>33</v>
      </c>
      <c r="C285" s="42" t="s">
        <v>42</v>
      </c>
      <c r="D285" s="38" t="s">
        <v>43</v>
      </c>
      <c r="E285" s="39">
        <v>0</v>
      </c>
      <c r="F285" s="39">
        <f t="shared" si="58"/>
        <v>0.03</v>
      </c>
      <c r="G285" s="39">
        <v>0</v>
      </c>
      <c r="H285" s="39">
        <f t="shared" si="59"/>
        <v>0</v>
      </c>
      <c r="I285" s="40" t="s">
        <v>25</v>
      </c>
      <c r="J285" s="39">
        <v>0</v>
      </c>
      <c r="K285" s="43">
        <f t="shared" si="60"/>
        <v>0</v>
      </c>
      <c r="L285" s="40" t="s">
        <v>25</v>
      </c>
      <c r="M285" s="52">
        <f>F285-H285-K285+0.027</f>
        <v>5.6999999999999995E-2</v>
      </c>
    </row>
    <row r="286" spans="1:13" ht="33" customHeight="1" thickBot="1" x14ac:dyDescent="0.3">
      <c r="A286" s="53">
        <v>12</v>
      </c>
      <c r="B286" s="54" t="s">
        <v>34</v>
      </c>
      <c r="C286" s="55" t="s">
        <v>197</v>
      </c>
      <c r="D286" s="56" t="s">
        <v>198</v>
      </c>
      <c r="E286" s="58">
        <v>0</v>
      </c>
      <c r="F286" s="58">
        <f t="shared" si="58"/>
        <v>0</v>
      </c>
      <c r="G286" s="58"/>
      <c r="H286" s="58">
        <f t="shared" si="59"/>
        <v>0</v>
      </c>
      <c r="I286" s="61"/>
      <c r="J286" s="58">
        <v>0</v>
      </c>
      <c r="K286" s="62">
        <f t="shared" si="60"/>
        <v>0</v>
      </c>
      <c r="L286" s="59" t="s">
        <v>25</v>
      </c>
      <c r="M286" s="60">
        <f>F286-H286-K286</f>
        <v>0</v>
      </c>
    </row>
    <row r="295" spans="1:13" ht="30" customHeight="1" x14ac:dyDescent="0.25">
      <c r="C295" s="240" t="s">
        <v>208</v>
      </c>
      <c r="D295" s="240"/>
      <c r="E295" s="240"/>
      <c r="F295" s="240"/>
      <c r="G295" s="240"/>
      <c r="H295" s="240"/>
      <c r="I295" s="240"/>
      <c r="J295" s="240"/>
      <c r="K295" s="240"/>
      <c r="L295" s="240"/>
    </row>
    <row r="298" spans="1:13" ht="30" customHeight="1" x14ac:dyDescent="0.25">
      <c r="B298" s="47" t="s">
        <v>0</v>
      </c>
      <c r="C298" s="47"/>
      <c r="D298" s="47"/>
      <c r="E298" s="47"/>
      <c r="F298" s="47"/>
    </row>
    <row r="299" spans="1:13" ht="18" thickBot="1" x14ac:dyDescent="0.3">
      <c r="B299" s="47"/>
      <c r="C299" s="47"/>
      <c r="D299" s="47"/>
      <c r="E299" s="47"/>
      <c r="F299" s="47"/>
    </row>
    <row r="300" spans="1:13" ht="30" customHeight="1" x14ac:dyDescent="0.25">
      <c r="A300" s="241" t="s">
        <v>1</v>
      </c>
      <c r="B300" s="243" t="s">
        <v>2</v>
      </c>
      <c r="C300" s="243" t="s">
        <v>3</v>
      </c>
      <c r="D300" s="245" t="s">
        <v>4</v>
      </c>
      <c r="E300" s="243" t="s">
        <v>8</v>
      </c>
      <c r="F300" s="243"/>
      <c r="G300" s="243" t="s">
        <v>7</v>
      </c>
      <c r="H300" s="243"/>
      <c r="I300" s="243"/>
      <c r="J300" s="243" t="s">
        <v>9</v>
      </c>
      <c r="K300" s="243"/>
      <c r="L300" s="243"/>
      <c r="M300" s="238" t="s">
        <v>10</v>
      </c>
    </row>
    <row r="301" spans="1:13" ht="60" customHeight="1" x14ac:dyDescent="0.25">
      <c r="A301" s="242"/>
      <c r="B301" s="244"/>
      <c r="C301" s="244"/>
      <c r="D301" s="246"/>
      <c r="E301" s="65" t="s">
        <v>185</v>
      </c>
      <c r="F301" s="64" t="s">
        <v>5</v>
      </c>
      <c r="G301" s="65" t="s">
        <v>6</v>
      </c>
      <c r="H301" s="64" t="s">
        <v>5</v>
      </c>
      <c r="I301" s="65" t="s">
        <v>24</v>
      </c>
      <c r="J301" s="65" t="s">
        <v>6</v>
      </c>
      <c r="K301" s="64" t="s">
        <v>5</v>
      </c>
      <c r="L301" s="65" t="s">
        <v>23</v>
      </c>
      <c r="M301" s="239"/>
    </row>
    <row r="302" spans="1:13" ht="27.6" customHeight="1" x14ac:dyDescent="0.25">
      <c r="A302" s="50">
        <v>1</v>
      </c>
      <c r="B302" s="37" t="s">
        <v>33</v>
      </c>
      <c r="C302" s="38" t="s">
        <v>11</v>
      </c>
      <c r="D302" s="38" t="s">
        <v>15</v>
      </c>
      <c r="E302" s="39">
        <v>0</v>
      </c>
      <c r="F302" s="39">
        <f t="shared" ref="F302:F313" si="62">F275+E302</f>
        <v>410</v>
      </c>
      <c r="G302" s="39">
        <v>0</v>
      </c>
      <c r="H302" s="39">
        <f t="shared" ref="H302:H313" si="63">H275+G302</f>
        <v>640</v>
      </c>
      <c r="I302" s="40" t="s">
        <v>25</v>
      </c>
      <c r="J302" s="39">
        <v>0</v>
      </c>
      <c r="K302" s="39">
        <f t="shared" ref="K302:K313" si="64">K275+J302</f>
        <v>0</v>
      </c>
      <c r="L302" s="40" t="s">
        <v>25</v>
      </c>
      <c r="M302" s="51">
        <f>M275+E302-G302-K302</f>
        <v>170</v>
      </c>
    </row>
    <row r="303" spans="1:13" ht="27.6" customHeight="1" x14ac:dyDescent="0.25">
      <c r="A303" s="50">
        <v>2</v>
      </c>
      <c r="B303" s="37" t="s">
        <v>33</v>
      </c>
      <c r="C303" s="38" t="s">
        <v>12</v>
      </c>
      <c r="D303" s="38" t="s">
        <v>16</v>
      </c>
      <c r="E303" s="41">
        <v>6.81</v>
      </c>
      <c r="F303" s="41">
        <f t="shared" si="62"/>
        <v>105.871</v>
      </c>
      <c r="G303" s="41">
        <v>6.81</v>
      </c>
      <c r="H303" s="41">
        <f t="shared" si="63"/>
        <v>105.871</v>
      </c>
      <c r="I303" s="38" t="s">
        <v>194</v>
      </c>
      <c r="J303" s="39">
        <v>0</v>
      </c>
      <c r="K303" s="39">
        <f t="shared" si="64"/>
        <v>0</v>
      </c>
      <c r="L303" s="40" t="s">
        <v>25</v>
      </c>
      <c r="M303" s="52">
        <f>F303-H303-K303</f>
        <v>0</v>
      </c>
    </row>
    <row r="304" spans="1:13" ht="27.6" customHeight="1" x14ac:dyDescent="0.25">
      <c r="A304" s="50">
        <v>3</v>
      </c>
      <c r="B304" s="42" t="s">
        <v>41</v>
      </c>
      <c r="C304" s="38" t="s">
        <v>13</v>
      </c>
      <c r="D304" s="38" t="s">
        <v>17</v>
      </c>
      <c r="E304" s="39">
        <v>0</v>
      </c>
      <c r="F304" s="41">
        <f t="shared" si="62"/>
        <v>0.06</v>
      </c>
      <c r="G304" s="43">
        <v>0</v>
      </c>
      <c r="H304" s="41">
        <f t="shared" si="63"/>
        <v>0.06</v>
      </c>
      <c r="I304" s="40" t="s">
        <v>25</v>
      </c>
      <c r="J304" s="39">
        <v>0</v>
      </c>
      <c r="K304" s="39">
        <f t="shared" si="64"/>
        <v>0</v>
      </c>
      <c r="L304" s="40" t="s">
        <v>25</v>
      </c>
      <c r="M304" s="51">
        <f t="shared" ref="M304:M308" si="65">F304-H304-K304</f>
        <v>0</v>
      </c>
    </row>
    <row r="305" spans="1:14" ht="27.6" customHeight="1" x14ac:dyDescent="0.25">
      <c r="A305" s="50">
        <v>4</v>
      </c>
      <c r="B305" s="42" t="s">
        <v>41</v>
      </c>
      <c r="C305" s="38" t="s">
        <v>27</v>
      </c>
      <c r="D305" s="38" t="s">
        <v>28</v>
      </c>
      <c r="E305" s="39">
        <v>0</v>
      </c>
      <c r="F305" s="39">
        <f t="shared" si="62"/>
        <v>0</v>
      </c>
      <c r="G305" s="39">
        <v>0</v>
      </c>
      <c r="H305" s="39">
        <f t="shared" si="63"/>
        <v>0</v>
      </c>
      <c r="I305" s="40" t="s">
        <v>25</v>
      </c>
      <c r="J305" s="39">
        <v>0</v>
      </c>
      <c r="K305" s="39">
        <f t="shared" si="64"/>
        <v>0</v>
      </c>
      <c r="L305" s="40" t="s">
        <v>25</v>
      </c>
      <c r="M305" s="51">
        <f t="shared" si="65"/>
        <v>0</v>
      </c>
    </row>
    <row r="306" spans="1:14" ht="27.6" customHeight="1" x14ac:dyDescent="0.25">
      <c r="A306" s="50">
        <v>5</v>
      </c>
      <c r="B306" s="37" t="s">
        <v>34</v>
      </c>
      <c r="C306" s="38" t="s">
        <v>29</v>
      </c>
      <c r="D306" s="38" t="s">
        <v>30</v>
      </c>
      <c r="E306" s="39">
        <v>0</v>
      </c>
      <c r="F306" s="39">
        <f t="shared" si="62"/>
        <v>6.35</v>
      </c>
      <c r="G306" s="39">
        <v>0</v>
      </c>
      <c r="H306" s="39">
        <f t="shared" si="63"/>
        <v>6.35</v>
      </c>
      <c r="I306" s="40" t="s">
        <v>25</v>
      </c>
      <c r="J306" s="39">
        <v>0</v>
      </c>
      <c r="K306" s="39">
        <f t="shared" si="64"/>
        <v>0</v>
      </c>
      <c r="L306" s="40" t="s">
        <v>25</v>
      </c>
      <c r="M306" s="51">
        <f t="shared" si="65"/>
        <v>0</v>
      </c>
    </row>
    <row r="307" spans="1:14" ht="27.95" customHeight="1" x14ac:dyDescent="0.25">
      <c r="A307" s="50">
        <v>6</v>
      </c>
      <c r="B307" s="37" t="s">
        <v>34</v>
      </c>
      <c r="C307" s="38" t="s">
        <v>31</v>
      </c>
      <c r="D307" s="44" t="s">
        <v>32</v>
      </c>
      <c r="E307" s="39">
        <v>0</v>
      </c>
      <c r="F307" s="39">
        <f t="shared" si="62"/>
        <v>0</v>
      </c>
      <c r="G307" s="39">
        <v>0</v>
      </c>
      <c r="H307" s="39">
        <f t="shared" si="63"/>
        <v>0</v>
      </c>
      <c r="I307" s="40" t="s">
        <v>25</v>
      </c>
      <c r="J307" s="39">
        <v>0</v>
      </c>
      <c r="K307" s="39">
        <f t="shared" si="64"/>
        <v>0</v>
      </c>
      <c r="L307" s="40" t="s">
        <v>25</v>
      </c>
      <c r="M307" s="51">
        <f t="shared" si="65"/>
        <v>0</v>
      </c>
    </row>
    <row r="308" spans="1:14" ht="27.6" customHeight="1" x14ac:dyDescent="0.25">
      <c r="A308" s="50">
        <v>7</v>
      </c>
      <c r="B308" s="37" t="s">
        <v>35</v>
      </c>
      <c r="C308" s="38" t="s">
        <v>14</v>
      </c>
      <c r="D308" s="44" t="s">
        <v>20</v>
      </c>
      <c r="E308" s="45">
        <v>4.4000000000000004</v>
      </c>
      <c r="F308" s="39">
        <f t="shared" si="62"/>
        <v>50.599999999999994</v>
      </c>
      <c r="G308" s="39">
        <v>0</v>
      </c>
      <c r="H308" s="39">
        <f t="shared" si="63"/>
        <v>0</v>
      </c>
      <c r="I308" s="40" t="s">
        <v>25</v>
      </c>
      <c r="J308" s="45">
        <v>4.4000000000000004</v>
      </c>
      <c r="K308" s="45">
        <f t="shared" si="64"/>
        <v>50.599999999999994</v>
      </c>
      <c r="L308" s="42" t="s">
        <v>196</v>
      </c>
      <c r="M308" s="51">
        <f t="shared" si="65"/>
        <v>0</v>
      </c>
    </row>
    <row r="309" spans="1:14" ht="27.6" customHeight="1" x14ac:dyDescent="0.25">
      <c r="A309" s="50">
        <v>8</v>
      </c>
      <c r="B309" s="37" t="s">
        <v>38</v>
      </c>
      <c r="C309" s="38" t="s">
        <v>36</v>
      </c>
      <c r="D309" s="44" t="s">
        <v>37</v>
      </c>
      <c r="E309" s="39">
        <v>0</v>
      </c>
      <c r="F309" s="39">
        <f t="shared" si="62"/>
        <v>0</v>
      </c>
      <c r="G309" s="39">
        <v>0</v>
      </c>
      <c r="H309" s="39">
        <f t="shared" si="63"/>
        <v>0</v>
      </c>
      <c r="I309" s="40" t="s">
        <v>25</v>
      </c>
      <c r="J309" s="39">
        <v>0</v>
      </c>
      <c r="K309" s="39">
        <f t="shared" si="64"/>
        <v>0</v>
      </c>
      <c r="L309" s="40" t="s">
        <v>25</v>
      </c>
      <c r="M309" s="63">
        <f>F309-H309-K309+0.5</f>
        <v>0.5</v>
      </c>
    </row>
    <row r="310" spans="1:14" ht="42.75" customHeight="1" x14ac:dyDescent="0.25">
      <c r="A310" s="50">
        <v>9</v>
      </c>
      <c r="B310" s="37" t="s">
        <v>33</v>
      </c>
      <c r="C310" s="42" t="s">
        <v>39</v>
      </c>
      <c r="D310" s="38" t="s">
        <v>18</v>
      </c>
      <c r="E310" s="39">
        <v>1E-3</v>
      </c>
      <c r="F310" s="39">
        <f t="shared" si="62"/>
        <v>0.12600000000000003</v>
      </c>
      <c r="G310" s="39">
        <v>0</v>
      </c>
      <c r="H310" s="39">
        <f t="shared" si="63"/>
        <v>0</v>
      </c>
      <c r="I310" s="40" t="s">
        <v>25</v>
      </c>
      <c r="J310" s="45">
        <v>0</v>
      </c>
      <c r="K310" s="41">
        <f t="shared" si="64"/>
        <v>0.13</v>
      </c>
      <c r="L310" s="40" t="s">
        <v>25</v>
      </c>
      <c r="M310" s="52">
        <f>F310-H310-K310+0.015</f>
        <v>1.1000000000000024E-2</v>
      </c>
    </row>
    <row r="311" spans="1:14" ht="27.95" customHeight="1" x14ac:dyDescent="0.25">
      <c r="A311" s="50">
        <v>10</v>
      </c>
      <c r="B311" s="37" t="s">
        <v>33</v>
      </c>
      <c r="C311" s="42" t="s">
        <v>40</v>
      </c>
      <c r="D311" s="38" t="s">
        <v>19</v>
      </c>
      <c r="E311" s="39">
        <v>2E-3</v>
      </c>
      <c r="F311" s="41">
        <f t="shared" si="62"/>
        <v>0.54900000000000004</v>
      </c>
      <c r="G311" s="39">
        <v>0</v>
      </c>
      <c r="H311" s="39">
        <f t="shared" si="63"/>
        <v>0</v>
      </c>
      <c r="I311" s="40" t="s">
        <v>25</v>
      </c>
      <c r="J311" s="39">
        <v>0</v>
      </c>
      <c r="K311" s="39">
        <f t="shared" si="64"/>
        <v>0.59000000000000008</v>
      </c>
      <c r="L311" s="40" t="s">
        <v>25</v>
      </c>
      <c r="M311" s="52">
        <f>F311-H311-K311+0.055</f>
        <v>1.3999999999999964E-2</v>
      </c>
    </row>
    <row r="312" spans="1:14" ht="27.95" customHeight="1" x14ac:dyDescent="0.25">
      <c r="A312" s="50">
        <v>11</v>
      </c>
      <c r="B312" s="37" t="s">
        <v>33</v>
      </c>
      <c r="C312" s="42" t="s">
        <v>42</v>
      </c>
      <c r="D312" s="38" t="s">
        <v>43</v>
      </c>
      <c r="E312" s="39">
        <v>0</v>
      </c>
      <c r="F312" s="39">
        <f t="shared" si="62"/>
        <v>0.03</v>
      </c>
      <c r="G312" s="39">
        <v>0</v>
      </c>
      <c r="H312" s="39">
        <f t="shared" si="63"/>
        <v>0</v>
      </c>
      <c r="I312" s="40" t="s">
        <v>25</v>
      </c>
      <c r="J312" s="39">
        <v>0</v>
      </c>
      <c r="K312" s="43">
        <f t="shared" si="64"/>
        <v>0</v>
      </c>
      <c r="L312" s="40" t="s">
        <v>25</v>
      </c>
      <c r="M312" s="52">
        <f>F312-H312-K312+0.027</f>
        <v>5.6999999999999995E-2</v>
      </c>
    </row>
    <row r="313" spans="1:14" ht="35.25" customHeight="1" thickBot="1" x14ac:dyDescent="0.3">
      <c r="A313" s="53">
        <v>12</v>
      </c>
      <c r="B313" s="54" t="s">
        <v>34</v>
      </c>
      <c r="C313" s="55" t="s">
        <v>197</v>
      </c>
      <c r="D313" s="56" t="s">
        <v>198</v>
      </c>
      <c r="E313" s="58">
        <v>0</v>
      </c>
      <c r="F313" s="58">
        <f t="shared" si="62"/>
        <v>0</v>
      </c>
      <c r="G313" s="58">
        <v>0</v>
      </c>
      <c r="H313" s="58">
        <f t="shared" si="63"/>
        <v>0</v>
      </c>
      <c r="I313" s="59"/>
      <c r="J313" s="58">
        <v>0</v>
      </c>
      <c r="K313" s="62">
        <f t="shared" si="64"/>
        <v>0</v>
      </c>
      <c r="L313" s="59" t="s">
        <v>25</v>
      </c>
      <c r="M313" s="60">
        <f>F313-H313-K313</f>
        <v>0</v>
      </c>
    </row>
    <row r="317" spans="1:14" x14ac:dyDescent="0.25">
      <c r="N317" s="46" t="s">
        <v>186</v>
      </c>
    </row>
  </sheetData>
  <mergeCells count="108">
    <mergeCell ref="M300:M301"/>
    <mergeCell ref="C295:L295"/>
    <mergeCell ref="A300:A301"/>
    <mergeCell ref="B300:B301"/>
    <mergeCell ref="C300:C301"/>
    <mergeCell ref="D300:D301"/>
    <mergeCell ref="E300:F300"/>
    <mergeCell ref="G300:I300"/>
    <mergeCell ref="J300:L300"/>
    <mergeCell ref="C243:L243"/>
    <mergeCell ref="A248:A249"/>
    <mergeCell ref="B248:B249"/>
    <mergeCell ref="C248:C249"/>
    <mergeCell ref="D248:D249"/>
    <mergeCell ref="E248:F248"/>
    <mergeCell ref="G248:I248"/>
    <mergeCell ref="J248:L248"/>
    <mergeCell ref="M248:M249"/>
    <mergeCell ref="C216:L216"/>
    <mergeCell ref="A221:A222"/>
    <mergeCell ref="B221:B222"/>
    <mergeCell ref="C221:C222"/>
    <mergeCell ref="D221:D222"/>
    <mergeCell ref="E221:F221"/>
    <mergeCell ref="G221:I221"/>
    <mergeCell ref="J221:L221"/>
    <mergeCell ref="M195:M196"/>
    <mergeCell ref="M221:M222"/>
    <mergeCell ref="C190:L190"/>
    <mergeCell ref="A195:A196"/>
    <mergeCell ref="B195:B196"/>
    <mergeCell ref="C195:C196"/>
    <mergeCell ref="D195:D196"/>
    <mergeCell ref="E195:F195"/>
    <mergeCell ref="G195:I195"/>
    <mergeCell ref="J195:L195"/>
    <mergeCell ref="M168:M169"/>
    <mergeCell ref="A168:A169"/>
    <mergeCell ref="B168:B169"/>
    <mergeCell ref="C168:C169"/>
    <mergeCell ref="D168:D169"/>
    <mergeCell ref="E168:F168"/>
    <mergeCell ref="G168:I168"/>
    <mergeCell ref="J168:L168"/>
    <mergeCell ref="C163:L163"/>
    <mergeCell ref="C3:L3"/>
    <mergeCell ref="C28:L28"/>
    <mergeCell ref="M89:M90"/>
    <mergeCell ref="C84:L84"/>
    <mergeCell ref="A89:A90"/>
    <mergeCell ref="B89:B90"/>
    <mergeCell ref="C89:C90"/>
    <mergeCell ref="D89:D90"/>
    <mergeCell ref="E89:F89"/>
    <mergeCell ref="G89:I89"/>
    <mergeCell ref="J89:L89"/>
    <mergeCell ref="C56:L56"/>
    <mergeCell ref="A61:A62"/>
    <mergeCell ref="M8:M9"/>
    <mergeCell ref="A33:A34"/>
    <mergeCell ref="B33:B34"/>
    <mergeCell ref="M33:M34"/>
    <mergeCell ref="G8:I8"/>
    <mergeCell ref="J8:L8"/>
    <mergeCell ref="A8:A9"/>
    <mergeCell ref="B8:B9"/>
    <mergeCell ref="C8:C9"/>
    <mergeCell ref="D8:D9"/>
    <mergeCell ref="E8:F8"/>
    <mergeCell ref="M114:M115"/>
    <mergeCell ref="C109:L109"/>
    <mergeCell ref="A114:A115"/>
    <mergeCell ref="B114:B115"/>
    <mergeCell ref="C114:C115"/>
    <mergeCell ref="D114:D115"/>
    <mergeCell ref="E114:F114"/>
    <mergeCell ref="G114:I114"/>
    <mergeCell ref="J114:L114"/>
    <mergeCell ref="C61:C62"/>
    <mergeCell ref="D61:D62"/>
    <mergeCell ref="E61:F61"/>
    <mergeCell ref="G61:I61"/>
    <mergeCell ref="C33:C34"/>
    <mergeCell ref="J61:L61"/>
    <mergeCell ref="M61:M62"/>
    <mergeCell ref="B61:B62"/>
    <mergeCell ref="D33:D34"/>
    <mergeCell ref="E33:F33"/>
    <mergeCell ref="G33:I33"/>
    <mergeCell ref="J33:L33"/>
    <mergeCell ref="M141:M142"/>
    <mergeCell ref="C136:L136"/>
    <mergeCell ref="A141:A142"/>
    <mergeCell ref="B141:B142"/>
    <mergeCell ref="C141:C142"/>
    <mergeCell ref="D141:D142"/>
    <mergeCell ref="E141:F141"/>
    <mergeCell ref="G141:I141"/>
    <mergeCell ref="J141:L141"/>
    <mergeCell ref="M273:M274"/>
    <mergeCell ref="C268:L268"/>
    <mergeCell ref="A273:A274"/>
    <mergeCell ref="B273:B274"/>
    <mergeCell ref="C273:C274"/>
    <mergeCell ref="D273:D274"/>
    <mergeCell ref="E273:F273"/>
    <mergeCell ref="G273:I273"/>
    <mergeCell ref="J273:L273"/>
  </mergeCells>
  <printOptions horizontalCentered="1" verticalCentered="1"/>
  <pageMargins left="0.15748031496062992" right="0.15748031496062992" top="0.19685039370078741" bottom="0.19685039370078741" header="0.15748031496062992" footer="0.23622047244094491"/>
  <pageSetup paperSize="9" scale="83" fitToHeight="0" orientation="landscape" r:id="rId1"/>
  <rowBreaks count="11" manualBreakCount="11">
    <brk id="23" max="12" man="1"/>
    <brk id="49" max="12" man="1"/>
    <brk id="76" max="12" man="1"/>
    <brk id="104" max="12" man="1"/>
    <brk id="130" max="12" man="1"/>
    <brk id="156" max="12" man="1"/>
    <brk id="184" max="12" man="1"/>
    <brk id="211" max="12" man="1"/>
    <brk id="236" max="12" man="1"/>
    <brk id="263" max="12" man="1"/>
    <brk id="289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2019 - RAM</vt:lpstr>
      <vt:lpstr>an 2019gestiune</vt:lpstr>
      <vt:lpstr>'2019 - RAM'!Print_Area</vt:lpstr>
      <vt:lpstr>'an 2019gestiune'!Print_Area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2020-03-17T12:58:43Z</dcterms:modified>
</cp:coreProperties>
</file>