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AcestRegistruDeLucru"/>
  <bookViews>
    <workbookView xWindow="-15" yWindow="-15" windowWidth="24240" windowHeight="12840" tabRatio="940"/>
  </bookViews>
  <sheets>
    <sheet name="BILANT" sheetId="5" r:id="rId1"/>
    <sheet name="Anexa cod 02" sheetId="6" r:id="rId2"/>
    <sheet name="Anexa 7 74.01" sheetId="47" r:id="rId3"/>
  </sheets>
  <definedNames>
    <definedName name="_xlnm.Database" localSheetId="2">#REF!</definedName>
    <definedName name="_xlnm.Database">#REF!</definedName>
  </definedNames>
  <calcPr calcId="145621"/>
</workbook>
</file>

<file path=xl/calcChain.xml><?xml version="1.0" encoding="utf-8"?>
<calcChain xmlns="http://schemas.openxmlformats.org/spreadsheetml/2006/main">
  <c r="I502" i="47" l="1"/>
  <c r="D466" i="47" l="1"/>
  <c r="E466" i="47"/>
  <c r="F466" i="47"/>
  <c r="G466" i="47"/>
  <c r="H466" i="47"/>
  <c r="J466" i="47"/>
  <c r="C466" i="47"/>
  <c r="I465" i="47"/>
  <c r="D462" i="47"/>
  <c r="E462" i="47"/>
  <c r="F462" i="47"/>
  <c r="G462" i="47"/>
  <c r="H462" i="47"/>
  <c r="J462" i="47"/>
  <c r="C462" i="47"/>
  <c r="I50" i="47"/>
  <c r="D43" i="47"/>
  <c r="E43" i="47"/>
  <c r="F43" i="47"/>
  <c r="G43" i="47"/>
  <c r="H43" i="47"/>
  <c r="J43" i="47"/>
  <c r="C43" i="47"/>
  <c r="E21" i="5" l="1"/>
  <c r="E34" i="5"/>
  <c r="E43" i="5"/>
  <c r="E55" i="5"/>
  <c r="E74" i="5"/>
  <c r="E83" i="5"/>
  <c r="E75" i="5" l="1"/>
  <c r="E47" i="5"/>
  <c r="E48" i="5" s="1"/>
  <c r="C17" i="47"/>
  <c r="D17" i="47"/>
  <c r="E17" i="47"/>
  <c r="F17" i="47"/>
  <c r="G17" i="47"/>
  <c r="H17" i="47"/>
  <c r="J17" i="47"/>
  <c r="I18" i="47"/>
  <c r="I19" i="47"/>
  <c r="I20" i="47"/>
  <c r="I21" i="47"/>
  <c r="I22" i="47"/>
  <c r="I23" i="47"/>
  <c r="I24" i="47"/>
  <c r="I25" i="47"/>
  <c r="I26" i="47"/>
  <c r="I27" i="47"/>
  <c r="I28" i="47"/>
  <c r="I29" i="47"/>
  <c r="I30" i="47"/>
  <c r="I31" i="47"/>
  <c r="I32" i="47"/>
  <c r="I33" i="47"/>
  <c r="I34" i="47"/>
  <c r="C35" i="47"/>
  <c r="D35" i="47"/>
  <c r="E35" i="47"/>
  <c r="F35" i="47"/>
  <c r="G35" i="47"/>
  <c r="G16" i="47" s="1"/>
  <c r="H35" i="47"/>
  <c r="J35" i="47"/>
  <c r="I36" i="47"/>
  <c r="I37" i="47"/>
  <c r="I38" i="47"/>
  <c r="I39" i="47"/>
  <c r="I40" i="47"/>
  <c r="I41" i="47"/>
  <c r="I42" i="47"/>
  <c r="I44" i="47"/>
  <c r="I45" i="47"/>
  <c r="I46" i="47"/>
  <c r="I47" i="47"/>
  <c r="I48" i="47"/>
  <c r="I49" i="47"/>
  <c r="C52" i="47"/>
  <c r="D52" i="47"/>
  <c r="E52" i="47"/>
  <c r="F52" i="47"/>
  <c r="G52" i="47"/>
  <c r="H52" i="47"/>
  <c r="J52" i="47"/>
  <c r="I53" i="47"/>
  <c r="I54" i="47"/>
  <c r="I55" i="47"/>
  <c r="I56" i="47"/>
  <c r="I57" i="47"/>
  <c r="I58" i="47"/>
  <c r="I59" i="47"/>
  <c r="I60" i="47"/>
  <c r="I61" i="47"/>
  <c r="I62" i="47"/>
  <c r="I63" i="47"/>
  <c r="C64" i="47"/>
  <c r="D64" i="47"/>
  <c r="E64" i="47"/>
  <c r="F64" i="47"/>
  <c r="G64" i="47"/>
  <c r="H64" i="47"/>
  <c r="J64" i="47"/>
  <c r="I65" i="47"/>
  <c r="I66" i="47"/>
  <c r="C67" i="47"/>
  <c r="D67" i="47"/>
  <c r="E67" i="47"/>
  <c r="F67" i="47"/>
  <c r="G67" i="47"/>
  <c r="H67" i="47"/>
  <c r="J67" i="47"/>
  <c r="I68" i="47"/>
  <c r="I69" i="47"/>
  <c r="I70" i="47"/>
  <c r="I71" i="47"/>
  <c r="C72" i="47"/>
  <c r="D72" i="47"/>
  <c r="E72" i="47"/>
  <c r="F72" i="47"/>
  <c r="F51" i="47" s="1"/>
  <c r="G72" i="47"/>
  <c r="H72" i="47"/>
  <c r="J72" i="47"/>
  <c r="I73" i="47"/>
  <c r="I74" i="47"/>
  <c r="I75" i="47"/>
  <c r="C76" i="47"/>
  <c r="D76" i="47"/>
  <c r="E76" i="47"/>
  <c r="F76" i="47"/>
  <c r="G76" i="47"/>
  <c r="H76" i="47"/>
  <c r="J76" i="47"/>
  <c r="I77" i="47"/>
  <c r="I78" i="47"/>
  <c r="I79" i="47"/>
  <c r="I80" i="47"/>
  <c r="I81" i="47"/>
  <c r="I82" i="47"/>
  <c r="I83" i="47"/>
  <c r="I84" i="47"/>
  <c r="I85" i="47"/>
  <c r="I86" i="47"/>
  <c r="I87" i="47"/>
  <c r="I88" i="47"/>
  <c r="I89" i="47"/>
  <c r="I90" i="47"/>
  <c r="I91" i="47"/>
  <c r="I92" i="47"/>
  <c r="I93" i="47"/>
  <c r="C94" i="47"/>
  <c r="D94" i="47"/>
  <c r="E94" i="47"/>
  <c r="F94" i="47"/>
  <c r="G94" i="47"/>
  <c r="H94" i="47"/>
  <c r="J94" i="47"/>
  <c r="I95" i="47"/>
  <c r="I96" i="47"/>
  <c r="I97" i="47"/>
  <c r="I98" i="47"/>
  <c r="I99" i="47"/>
  <c r="I100" i="47"/>
  <c r="I101" i="47"/>
  <c r="C102" i="47"/>
  <c r="D102" i="47"/>
  <c r="E102" i="47"/>
  <c r="F102" i="47"/>
  <c r="G102" i="47"/>
  <c r="H102" i="47"/>
  <c r="J102" i="47"/>
  <c r="I103" i="47"/>
  <c r="I104" i="47"/>
  <c r="I105" i="47"/>
  <c r="I106" i="47"/>
  <c r="I107" i="47"/>
  <c r="I108" i="47"/>
  <c r="I109" i="47"/>
  <c r="I110" i="47"/>
  <c r="I111" i="47"/>
  <c r="I112" i="47"/>
  <c r="I113" i="47"/>
  <c r="I114" i="47"/>
  <c r="I115" i="47"/>
  <c r="I116" i="47"/>
  <c r="I117" i="47"/>
  <c r="C119" i="47"/>
  <c r="C118" i="47" s="1"/>
  <c r="D119" i="47"/>
  <c r="D118" i="47" s="1"/>
  <c r="E119" i="47"/>
  <c r="E118" i="47" s="1"/>
  <c r="F119" i="47"/>
  <c r="F118" i="47" s="1"/>
  <c r="G119" i="47"/>
  <c r="G118" i="47" s="1"/>
  <c r="H119" i="47"/>
  <c r="H118" i="47" s="1"/>
  <c r="J119" i="47"/>
  <c r="J118" i="47" s="1"/>
  <c r="I120" i="47"/>
  <c r="I121" i="47"/>
  <c r="I122" i="47"/>
  <c r="C123" i="47"/>
  <c r="D123" i="47"/>
  <c r="E123" i="47"/>
  <c r="F123" i="47"/>
  <c r="G123" i="47"/>
  <c r="H123" i="47"/>
  <c r="J123" i="47"/>
  <c r="I124" i="47"/>
  <c r="I125" i="47"/>
  <c r="I126" i="47"/>
  <c r="I127" i="47"/>
  <c r="I128" i="47"/>
  <c r="C129" i="47"/>
  <c r="D129" i="47"/>
  <c r="E129" i="47"/>
  <c r="F129" i="47"/>
  <c r="G129" i="47"/>
  <c r="H129" i="47"/>
  <c r="J129" i="47"/>
  <c r="I130" i="47"/>
  <c r="I131" i="47"/>
  <c r="I132" i="47"/>
  <c r="I133" i="47"/>
  <c r="I134" i="47"/>
  <c r="I135" i="47"/>
  <c r="I136" i="47"/>
  <c r="C137" i="47"/>
  <c r="D137" i="47"/>
  <c r="E137" i="47"/>
  <c r="F137" i="47"/>
  <c r="G137" i="47"/>
  <c r="H137" i="47"/>
  <c r="J137" i="47"/>
  <c r="I138" i="47"/>
  <c r="I139" i="47"/>
  <c r="I140" i="47"/>
  <c r="I141" i="47"/>
  <c r="I142" i="47"/>
  <c r="I143" i="47"/>
  <c r="I144" i="47"/>
  <c r="I145" i="47"/>
  <c r="I146" i="47"/>
  <c r="I147" i="47"/>
  <c r="I148" i="47"/>
  <c r="I149" i="47"/>
  <c r="I150" i="47"/>
  <c r="I151" i="47"/>
  <c r="I152" i="47"/>
  <c r="I153" i="47"/>
  <c r="I154" i="47"/>
  <c r="I155" i="47"/>
  <c r="I156" i="47"/>
  <c r="I157" i="47"/>
  <c r="I158" i="47"/>
  <c r="C159" i="47"/>
  <c r="D159" i="47"/>
  <c r="E159" i="47"/>
  <c r="F159" i="47"/>
  <c r="G159" i="47"/>
  <c r="H159" i="47"/>
  <c r="J159" i="47"/>
  <c r="I160" i="47"/>
  <c r="I161" i="47"/>
  <c r="I162" i="47"/>
  <c r="I165" i="47"/>
  <c r="I166" i="47"/>
  <c r="I167" i="47"/>
  <c r="I168" i="47"/>
  <c r="I169" i="47"/>
  <c r="I170" i="47"/>
  <c r="I171" i="47"/>
  <c r="I172" i="47"/>
  <c r="I173" i="47"/>
  <c r="I174" i="47"/>
  <c r="I175" i="47"/>
  <c r="I176" i="47"/>
  <c r="I177" i="47"/>
  <c r="I178" i="47"/>
  <c r="I179" i="47"/>
  <c r="I180" i="47"/>
  <c r="I181" i="47"/>
  <c r="I182" i="47"/>
  <c r="I183" i="47"/>
  <c r="I184" i="47"/>
  <c r="I185" i="47"/>
  <c r="I186" i="47"/>
  <c r="I187" i="47"/>
  <c r="I188" i="47"/>
  <c r="I189" i="47"/>
  <c r="I190" i="47"/>
  <c r="I191" i="47"/>
  <c r="I192" i="47"/>
  <c r="I193" i="47"/>
  <c r="I194" i="47"/>
  <c r="I195" i="47"/>
  <c r="I196" i="47"/>
  <c r="I197" i="47"/>
  <c r="I198" i="47"/>
  <c r="I199" i="47"/>
  <c r="I200" i="47"/>
  <c r="I201" i="47"/>
  <c r="I202" i="47"/>
  <c r="I203" i="47"/>
  <c r="I204" i="47"/>
  <c r="I205" i="47"/>
  <c r="I206" i="47"/>
  <c r="I207" i="47"/>
  <c r="I208" i="47"/>
  <c r="I209" i="47"/>
  <c r="I210" i="47"/>
  <c r="I211" i="47"/>
  <c r="I212" i="47"/>
  <c r="I213" i="47"/>
  <c r="I214" i="47"/>
  <c r="I215" i="47"/>
  <c r="I216" i="47"/>
  <c r="I217" i="47"/>
  <c r="I218" i="47"/>
  <c r="I219" i="47"/>
  <c r="I220" i="47"/>
  <c r="I221" i="47"/>
  <c r="I222" i="47"/>
  <c r="C223" i="47"/>
  <c r="C164" i="47" s="1"/>
  <c r="C163" i="47" s="1"/>
  <c r="D223" i="47"/>
  <c r="D164" i="47" s="1"/>
  <c r="D163" i="47" s="1"/>
  <c r="E223" i="47"/>
  <c r="E164" i="47"/>
  <c r="E163" i="47" s="1"/>
  <c r="F223" i="47"/>
  <c r="F164" i="47" s="1"/>
  <c r="F163" i="47" s="1"/>
  <c r="G223" i="47"/>
  <c r="G164" i="47" s="1"/>
  <c r="H223" i="47"/>
  <c r="H164" i="47"/>
  <c r="H163" i="47" s="1"/>
  <c r="J223" i="47"/>
  <c r="J164" i="47" s="1"/>
  <c r="J163" i="47" s="1"/>
  <c r="I224" i="47"/>
  <c r="I225" i="47"/>
  <c r="I226" i="47"/>
  <c r="I227" i="47"/>
  <c r="I228" i="47"/>
  <c r="I229" i="47"/>
  <c r="I230" i="47"/>
  <c r="I231" i="47"/>
  <c r="I232" i="47"/>
  <c r="I233" i="47"/>
  <c r="I234" i="47"/>
  <c r="I235" i="47"/>
  <c r="I236" i="47"/>
  <c r="I237" i="47"/>
  <c r="I238" i="47"/>
  <c r="I239" i="47"/>
  <c r="I240" i="47"/>
  <c r="I241" i="47"/>
  <c r="I242" i="47"/>
  <c r="I243" i="47"/>
  <c r="I244" i="47"/>
  <c r="I245" i="47"/>
  <c r="I246" i="47"/>
  <c r="I247" i="47"/>
  <c r="I248" i="47"/>
  <c r="I249" i="47"/>
  <c r="I250" i="47"/>
  <c r="I251" i="47"/>
  <c r="I252" i="47"/>
  <c r="I253" i="47"/>
  <c r="I254" i="47"/>
  <c r="I255" i="47"/>
  <c r="I256" i="47"/>
  <c r="I257" i="47"/>
  <c r="I258" i="47"/>
  <c r="I259" i="47"/>
  <c r="I260" i="47"/>
  <c r="I261" i="47"/>
  <c r="C263" i="47"/>
  <c r="D263" i="47"/>
  <c r="E263" i="47"/>
  <c r="F263" i="47"/>
  <c r="G263" i="47"/>
  <c r="H263" i="47"/>
  <c r="J263" i="47"/>
  <c r="I264" i="47"/>
  <c r="I265" i="47"/>
  <c r="I266" i="47"/>
  <c r="I267" i="47"/>
  <c r="I268" i="47"/>
  <c r="I269" i="47"/>
  <c r="I270" i="47"/>
  <c r="I271" i="47"/>
  <c r="I272" i="47"/>
  <c r="I273" i="47"/>
  <c r="I274" i="47"/>
  <c r="I275" i="47"/>
  <c r="I276" i="47"/>
  <c r="I277" i="47"/>
  <c r="I278" i="47"/>
  <c r="I279" i="47"/>
  <c r="I280" i="47"/>
  <c r="I281" i="47"/>
  <c r="I282" i="47"/>
  <c r="I283" i="47"/>
  <c r="I284" i="47"/>
  <c r="I285" i="47"/>
  <c r="I286" i="47"/>
  <c r="I287" i="47"/>
  <c r="I288" i="47"/>
  <c r="I289" i="47"/>
  <c r="I290" i="47"/>
  <c r="I291" i="47"/>
  <c r="I292" i="47"/>
  <c r="I293" i="47"/>
  <c r="I294" i="47"/>
  <c r="I295" i="47"/>
  <c r="I296" i="47"/>
  <c r="I297" i="47"/>
  <c r="I298" i="47"/>
  <c r="I299" i="47"/>
  <c r="I300" i="47"/>
  <c r="I301" i="47"/>
  <c r="C302" i="47"/>
  <c r="D302" i="47"/>
  <c r="E302" i="47"/>
  <c r="F302" i="47"/>
  <c r="G302" i="47"/>
  <c r="I302" i="47" s="1"/>
  <c r="H302" i="47"/>
  <c r="J302" i="47"/>
  <c r="I303" i="47"/>
  <c r="I304" i="47"/>
  <c r="I305" i="47"/>
  <c r="I306" i="47"/>
  <c r="I307" i="47"/>
  <c r="C308" i="47"/>
  <c r="D308" i="47"/>
  <c r="E308" i="47"/>
  <c r="F308" i="47"/>
  <c r="G308" i="47"/>
  <c r="I308" i="47" s="1"/>
  <c r="H308" i="47"/>
  <c r="J308" i="47"/>
  <c r="I309" i="47"/>
  <c r="I310" i="47"/>
  <c r="I311" i="47"/>
  <c r="I312" i="47"/>
  <c r="I313" i="47"/>
  <c r="I314" i="47"/>
  <c r="I315" i="47"/>
  <c r="C316" i="47"/>
  <c r="D316" i="47"/>
  <c r="E316" i="47"/>
  <c r="F316" i="47"/>
  <c r="G316" i="47"/>
  <c r="I316" i="47" s="1"/>
  <c r="H316" i="47"/>
  <c r="H262" i="47" s="1"/>
  <c r="J316" i="47"/>
  <c r="I317" i="47"/>
  <c r="I318" i="47"/>
  <c r="I319" i="47"/>
  <c r="C321" i="47"/>
  <c r="D321" i="47"/>
  <c r="E321" i="47"/>
  <c r="F321" i="47"/>
  <c r="G321" i="47"/>
  <c r="H321" i="47"/>
  <c r="J321" i="47"/>
  <c r="I322" i="47"/>
  <c r="I323" i="47"/>
  <c r="I324" i="47"/>
  <c r="I325" i="47"/>
  <c r="C326" i="47"/>
  <c r="D326" i="47"/>
  <c r="E326" i="47"/>
  <c r="F326" i="47"/>
  <c r="G326" i="47"/>
  <c r="H326" i="47"/>
  <c r="J326" i="47"/>
  <c r="I327" i="47"/>
  <c r="I328" i="47"/>
  <c r="I329" i="47"/>
  <c r="C330" i="47"/>
  <c r="D330" i="47"/>
  <c r="E330" i="47"/>
  <c r="F330" i="47"/>
  <c r="G330" i="47"/>
  <c r="H330" i="47"/>
  <c r="I330" i="47" s="1"/>
  <c r="J330" i="47"/>
  <c r="I331" i="47"/>
  <c r="I332" i="47"/>
  <c r="I333" i="47"/>
  <c r="I334" i="47"/>
  <c r="C335" i="47"/>
  <c r="D335" i="47"/>
  <c r="E335" i="47"/>
  <c r="F335" i="47"/>
  <c r="G335" i="47"/>
  <c r="H335" i="47"/>
  <c r="J335" i="47"/>
  <c r="I336" i="47"/>
  <c r="I337" i="47"/>
  <c r="I338" i="47"/>
  <c r="C339" i="47"/>
  <c r="D339" i="47"/>
  <c r="E339" i="47"/>
  <c r="F339" i="47"/>
  <c r="G339" i="47"/>
  <c r="I339" i="47" s="1"/>
  <c r="H339" i="47"/>
  <c r="J339" i="47"/>
  <c r="I340" i="47"/>
  <c r="I341" i="47"/>
  <c r="I342" i="47"/>
  <c r="C343" i="47"/>
  <c r="D343" i="47"/>
  <c r="E343" i="47"/>
  <c r="F343" i="47"/>
  <c r="G343" i="47"/>
  <c r="I343" i="47" s="1"/>
  <c r="H343" i="47"/>
  <c r="J343" i="47"/>
  <c r="I344" i="47"/>
  <c r="I345" i="47"/>
  <c r="I346" i="47"/>
  <c r="C347" i="47"/>
  <c r="D347" i="47"/>
  <c r="E347" i="47"/>
  <c r="F347" i="47"/>
  <c r="G347" i="47"/>
  <c r="H347" i="47"/>
  <c r="J347" i="47"/>
  <c r="I348" i="47"/>
  <c r="I349" i="47"/>
  <c r="I350" i="47"/>
  <c r="C351" i="47"/>
  <c r="D351" i="47"/>
  <c r="E351" i="47"/>
  <c r="F351" i="47"/>
  <c r="G351" i="47"/>
  <c r="I351" i="47" s="1"/>
  <c r="H351" i="47"/>
  <c r="J351" i="47"/>
  <c r="I352" i="47"/>
  <c r="I353" i="47"/>
  <c r="I354" i="47"/>
  <c r="C355" i="47"/>
  <c r="D355" i="47"/>
  <c r="E355" i="47"/>
  <c r="F355" i="47"/>
  <c r="G355" i="47"/>
  <c r="H355" i="47"/>
  <c r="J355" i="47"/>
  <c r="I356" i="47"/>
  <c r="I357" i="47"/>
  <c r="I358" i="47"/>
  <c r="C359" i="47"/>
  <c r="D359" i="47"/>
  <c r="E359" i="47"/>
  <c r="F359" i="47"/>
  <c r="G359" i="47"/>
  <c r="I359" i="47" s="1"/>
  <c r="H359" i="47"/>
  <c r="J359" i="47"/>
  <c r="I360" i="47"/>
  <c r="I361" i="47"/>
  <c r="I362" i="47"/>
  <c r="C363" i="47"/>
  <c r="D363" i="47"/>
  <c r="E363" i="47"/>
  <c r="F363" i="47"/>
  <c r="G363" i="47"/>
  <c r="I363" i="47" s="1"/>
  <c r="H363" i="47"/>
  <c r="J363" i="47"/>
  <c r="I364" i="47"/>
  <c r="I365" i="47"/>
  <c r="I366" i="47"/>
  <c r="C367" i="47"/>
  <c r="D367" i="47"/>
  <c r="E367" i="47"/>
  <c r="F367" i="47"/>
  <c r="G367" i="47"/>
  <c r="H367" i="47"/>
  <c r="I367" i="47" s="1"/>
  <c r="J367" i="47"/>
  <c r="I368" i="47"/>
  <c r="I369" i="47"/>
  <c r="I370" i="47"/>
  <c r="C371" i="47"/>
  <c r="D371" i="47"/>
  <c r="E371" i="47"/>
  <c r="F371" i="47"/>
  <c r="G371" i="47"/>
  <c r="H371" i="47"/>
  <c r="J371" i="47"/>
  <c r="I372" i="47"/>
  <c r="I373" i="47"/>
  <c r="I374" i="47"/>
  <c r="C375" i="47"/>
  <c r="D375" i="47"/>
  <c r="E375" i="47"/>
  <c r="F375" i="47"/>
  <c r="G375" i="47"/>
  <c r="I375" i="47" s="1"/>
  <c r="H375" i="47"/>
  <c r="J375" i="47"/>
  <c r="I376" i="47"/>
  <c r="I377" i="47"/>
  <c r="I378" i="47"/>
  <c r="C379" i="47"/>
  <c r="D379" i="47"/>
  <c r="E379" i="47"/>
  <c r="F379" i="47"/>
  <c r="G379" i="47"/>
  <c r="H379" i="47"/>
  <c r="J379" i="47"/>
  <c r="I380" i="47"/>
  <c r="I381" i="47"/>
  <c r="I382" i="47"/>
  <c r="C383" i="47"/>
  <c r="D383" i="47"/>
  <c r="E383" i="47"/>
  <c r="F383" i="47"/>
  <c r="G383" i="47"/>
  <c r="I383" i="47" s="1"/>
  <c r="H383" i="47"/>
  <c r="J383" i="47"/>
  <c r="I384" i="47"/>
  <c r="I385" i="47"/>
  <c r="I386" i="47"/>
  <c r="C387" i="47"/>
  <c r="D387" i="47"/>
  <c r="E387" i="47"/>
  <c r="F387" i="47"/>
  <c r="G387" i="47"/>
  <c r="H387" i="47"/>
  <c r="J387" i="47"/>
  <c r="I388" i="47"/>
  <c r="I389" i="47"/>
  <c r="I390" i="47"/>
  <c r="C391" i="47"/>
  <c r="D391" i="47"/>
  <c r="E391" i="47"/>
  <c r="F391" i="47"/>
  <c r="G391" i="47"/>
  <c r="I391" i="47" s="1"/>
  <c r="H391" i="47"/>
  <c r="J391" i="47"/>
  <c r="I392" i="47"/>
  <c r="I393" i="47"/>
  <c r="I394" i="47"/>
  <c r="C395" i="47"/>
  <c r="D395" i="47"/>
  <c r="E395" i="47"/>
  <c r="F395" i="47"/>
  <c r="G395" i="47"/>
  <c r="I395" i="47" s="1"/>
  <c r="H395" i="47"/>
  <c r="J395" i="47"/>
  <c r="I396" i="47"/>
  <c r="I397" i="47"/>
  <c r="I398" i="47"/>
  <c r="C399" i="47"/>
  <c r="D399" i="47"/>
  <c r="E399" i="47"/>
  <c r="F399" i="47"/>
  <c r="G399" i="47"/>
  <c r="H399" i="47"/>
  <c r="I399" i="47" s="1"/>
  <c r="J399" i="47"/>
  <c r="I400" i="47"/>
  <c r="I401" i="47"/>
  <c r="I402" i="47"/>
  <c r="I403" i="47"/>
  <c r="I404" i="47"/>
  <c r="C405" i="47"/>
  <c r="D405" i="47"/>
  <c r="E405" i="47"/>
  <c r="F405" i="47"/>
  <c r="G405" i="47"/>
  <c r="H405" i="47"/>
  <c r="J405" i="47"/>
  <c r="I406" i="47"/>
  <c r="I407" i="47"/>
  <c r="I408" i="47"/>
  <c r="I409" i="47"/>
  <c r="C410" i="47"/>
  <c r="D410" i="47"/>
  <c r="E410" i="47"/>
  <c r="F410" i="47"/>
  <c r="G410" i="47"/>
  <c r="H410" i="47"/>
  <c r="J410" i="47"/>
  <c r="I411" i="47"/>
  <c r="I412" i="47"/>
  <c r="I413" i="47"/>
  <c r="C414" i="47"/>
  <c r="D414" i="47"/>
  <c r="E414" i="47"/>
  <c r="F414" i="47"/>
  <c r="G414" i="47"/>
  <c r="I414" i="47" s="1"/>
  <c r="H414" i="47"/>
  <c r="J414" i="47"/>
  <c r="I415" i="47"/>
  <c r="I416" i="47"/>
  <c r="I417" i="47"/>
  <c r="C418" i="47"/>
  <c r="D418" i="47"/>
  <c r="E418" i="47"/>
  <c r="F418" i="47"/>
  <c r="G418" i="47"/>
  <c r="H418" i="47"/>
  <c r="J418" i="47"/>
  <c r="I419" i="47"/>
  <c r="I420" i="47"/>
  <c r="I421" i="47"/>
  <c r="C422" i="47"/>
  <c r="D422" i="47"/>
  <c r="E422" i="47"/>
  <c r="F422" i="47"/>
  <c r="G422" i="47"/>
  <c r="I422" i="47" s="1"/>
  <c r="H422" i="47"/>
  <c r="J422" i="47"/>
  <c r="I423" i="47"/>
  <c r="I424" i="47"/>
  <c r="I425" i="47"/>
  <c r="I426" i="47"/>
  <c r="I427" i="47"/>
  <c r="C428" i="47"/>
  <c r="D428" i="47"/>
  <c r="E428" i="47"/>
  <c r="F428" i="47"/>
  <c r="G428" i="47"/>
  <c r="H428" i="47"/>
  <c r="J428" i="47"/>
  <c r="I429" i="47"/>
  <c r="I430" i="47"/>
  <c r="I431" i="47"/>
  <c r="I432" i="47"/>
  <c r="I433" i="47"/>
  <c r="I434" i="47"/>
  <c r="I435" i="47"/>
  <c r="C436" i="47"/>
  <c r="D436" i="47"/>
  <c r="E436" i="47"/>
  <c r="F436" i="47"/>
  <c r="G436" i="47"/>
  <c r="I436" i="47" s="1"/>
  <c r="H436" i="47"/>
  <c r="J436" i="47"/>
  <c r="I437" i="47"/>
  <c r="I439" i="47"/>
  <c r="C440" i="47"/>
  <c r="C438" i="47"/>
  <c r="D440" i="47"/>
  <c r="D438" i="47"/>
  <c r="E440" i="47"/>
  <c r="E438" i="47"/>
  <c r="F440" i="47"/>
  <c r="F438" i="47"/>
  <c r="G440" i="47"/>
  <c r="I440" i="47"/>
  <c r="H440" i="47"/>
  <c r="H438" i="47" s="1"/>
  <c r="J440" i="47"/>
  <c r="J438" i="47" s="1"/>
  <c r="I441" i="47"/>
  <c r="I442" i="47"/>
  <c r="I443" i="47"/>
  <c r="I444" i="47"/>
  <c r="C446" i="47"/>
  <c r="D446" i="47"/>
  <c r="E446" i="47"/>
  <c r="F446" i="47"/>
  <c r="G446" i="47"/>
  <c r="H446" i="47"/>
  <c r="J446" i="47"/>
  <c r="I447" i="47"/>
  <c r="I448" i="47"/>
  <c r="I449" i="47"/>
  <c r="C450" i="47"/>
  <c r="D450" i="47"/>
  <c r="E450" i="47"/>
  <c r="F450" i="47"/>
  <c r="G450" i="47"/>
  <c r="H450" i="47"/>
  <c r="J450" i="47"/>
  <c r="I451" i="47"/>
  <c r="I452" i="47"/>
  <c r="I453" i="47"/>
  <c r="C454" i="47"/>
  <c r="D454" i="47"/>
  <c r="E454" i="47"/>
  <c r="F454" i="47"/>
  <c r="G454" i="47"/>
  <c r="H454" i="47"/>
  <c r="J454" i="47"/>
  <c r="I455" i="47"/>
  <c r="I456" i="47"/>
  <c r="I457" i="47"/>
  <c r="C458" i="47"/>
  <c r="D458" i="47"/>
  <c r="D445" i="47" s="1"/>
  <c r="E458" i="47"/>
  <c r="F458" i="47"/>
  <c r="G458" i="47"/>
  <c r="H458" i="47"/>
  <c r="J458" i="47"/>
  <c r="I459" i="47"/>
  <c r="I460" i="47"/>
  <c r="I461" i="47"/>
  <c r="I463" i="47"/>
  <c r="I462" i="47" s="1"/>
  <c r="I464" i="47"/>
  <c r="I467" i="47"/>
  <c r="I468" i="47"/>
  <c r="I469" i="47"/>
  <c r="I470" i="47"/>
  <c r="I471" i="47"/>
  <c r="I472" i="47"/>
  <c r="I473" i="47"/>
  <c r="I474" i="47"/>
  <c r="I475" i="47"/>
  <c r="I476" i="47"/>
  <c r="I477" i="47"/>
  <c r="I478" i="47"/>
  <c r="I479" i="47"/>
  <c r="I480" i="47"/>
  <c r="I481" i="47"/>
  <c r="I482" i="47"/>
  <c r="I483" i="47"/>
  <c r="I484" i="47"/>
  <c r="I485" i="47"/>
  <c r="I486" i="47"/>
  <c r="I487" i="47"/>
  <c r="I488" i="47"/>
  <c r="I489" i="47"/>
  <c r="I490" i="47"/>
  <c r="I491" i="47"/>
  <c r="I492" i="47"/>
  <c r="I493" i="47"/>
  <c r="I494" i="47"/>
  <c r="I495" i="47"/>
  <c r="I496" i="47"/>
  <c r="I497" i="47"/>
  <c r="I498" i="47"/>
  <c r="I499" i="47"/>
  <c r="I500" i="47"/>
  <c r="I501" i="47"/>
  <c r="C503" i="47"/>
  <c r="D503" i="47"/>
  <c r="E503" i="47"/>
  <c r="F503" i="47"/>
  <c r="G503" i="47"/>
  <c r="I503" i="47" s="1"/>
  <c r="H503" i="47"/>
  <c r="J503" i="47"/>
  <c r="I504" i="47"/>
  <c r="C507" i="47"/>
  <c r="D507" i="47"/>
  <c r="E507" i="47"/>
  <c r="F507" i="47"/>
  <c r="G507" i="47"/>
  <c r="H507" i="47"/>
  <c r="J507" i="47"/>
  <c r="I508" i="47"/>
  <c r="I509" i="47"/>
  <c r="I510" i="47"/>
  <c r="I511" i="47"/>
  <c r="I512" i="47"/>
  <c r="C513" i="47"/>
  <c r="D513" i="47"/>
  <c r="E513" i="47"/>
  <c r="E506" i="47" s="1"/>
  <c r="E505" i="47" s="1"/>
  <c r="F513" i="47"/>
  <c r="G513" i="47"/>
  <c r="I513" i="47" s="1"/>
  <c r="H513" i="47"/>
  <c r="J513" i="47"/>
  <c r="I514" i="47"/>
  <c r="I515" i="47"/>
  <c r="C516" i="47"/>
  <c r="D516" i="47"/>
  <c r="E516" i="47"/>
  <c r="F516" i="47"/>
  <c r="G516" i="47"/>
  <c r="H516" i="47"/>
  <c r="J516" i="47"/>
  <c r="I517" i="47"/>
  <c r="I518" i="47"/>
  <c r="I519" i="47"/>
  <c r="C521" i="47"/>
  <c r="D521" i="47"/>
  <c r="D520" i="47" s="1"/>
  <c r="E521" i="47"/>
  <c r="E520" i="47" s="1"/>
  <c r="F521" i="47"/>
  <c r="F520" i="47" s="1"/>
  <c r="G521" i="47"/>
  <c r="G520" i="47" s="1"/>
  <c r="H521" i="47"/>
  <c r="H520" i="47" s="1"/>
  <c r="J521" i="47"/>
  <c r="J520" i="47" s="1"/>
  <c r="I522" i="47"/>
  <c r="I523" i="47"/>
  <c r="I524" i="47"/>
  <c r="I525" i="47"/>
  <c r="I526" i="47"/>
  <c r="I527" i="47"/>
  <c r="I528" i="47"/>
  <c r="I529" i="47"/>
  <c r="I530" i="47"/>
  <c r="I531" i="47"/>
  <c r="C533" i="47"/>
  <c r="D533" i="47"/>
  <c r="D532" i="47" s="1"/>
  <c r="E533" i="47"/>
  <c r="F533" i="47"/>
  <c r="G533" i="47"/>
  <c r="I533" i="47" s="1"/>
  <c r="H533" i="47"/>
  <c r="J533" i="47"/>
  <c r="J532" i="47"/>
  <c r="I534" i="47"/>
  <c r="I535" i="47"/>
  <c r="I536" i="47"/>
  <c r="I537" i="47"/>
  <c r="I538" i="47"/>
  <c r="C539" i="47"/>
  <c r="D539" i="47"/>
  <c r="E539" i="47"/>
  <c r="F539" i="47"/>
  <c r="G539" i="47"/>
  <c r="H539" i="47"/>
  <c r="H532" i="47" s="1"/>
  <c r="J539" i="47"/>
  <c r="I540" i="47"/>
  <c r="I541" i="47"/>
  <c r="I542" i="47"/>
  <c r="I543" i="47"/>
  <c r="I544" i="47"/>
  <c r="I545" i="47"/>
  <c r="I546" i="47"/>
  <c r="C547" i="47"/>
  <c r="D547" i="47"/>
  <c r="E547" i="47"/>
  <c r="F547" i="47"/>
  <c r="G547" i="47"/>
  <c r="H547" i="47"/>
  <c r="J547" i="47"/>
  <c r="I548" i="47"/>
  <c r="L550" i="47"/>
  <c r="M550" i="47"/>
  <c r="N550" i="47"/>
  <c r="C551" i="47"/>
  <c r="C550" i="47" s="1"/>
  <c r="C549" i="47" s="1"/>
  <c r="D551" i="47"/>
  <c r="D550" i="47" s="1"/>
  <c r="D549" i="47" s="1"/>
  <c r="E551" i="47"/>
  <c r="E550" i="47" s="1"/>
  <c r="E549" i="47" s="1"/>
  <c r="F551" i="47"/>
  <c r="F550" i="47" s="1"/>
  <c r="F549" i="47" s="1"/>
  <c r="G551" i="47"/>
  <c r="G550" i="47"/>
  <c r="H551" i="47"/>
  <c r="J551" i="47"/>
  <c r="J550" i="47" s="1"/>
  <c r="J549" i="47" s="1"/>
  <c r="I552" i="47"/>
  <c r="I553" i="47"/>
  <c r="I554" i="47"/>
  <c r="I555" i="47"/>
  <c r="I556" i="47"/>
  <c r="I557" i="47"/>
  <c r="I558" i="47"/>
  <c r="E41" i="6"/>
  <c r="D41" i="6"/>
  <c r="E40" i="6"/>
  <c r="D40" i="6"/>
  <c r="IV36" i="6"/>
  <c r="IU36" i="6"/>
  <c r="IT36" i="6"/>
  <c r="IS36" i="6"/>
  <c r="IR36" i="6"/>
  <c r="IQ36" i="6"/>
  <c r="IP36" i="6"/>
  <c r="IO36" i="6"/>
  <c r="IN36" i="6"/>
  <c r="IM36" i="6"/>
  <c r="IL36" i="6"/>
  <c r="IK36" i="6"/>
  <c r="IJ36" i="6"/>
  <c r="II36" i="6"/>
  <c r="IH36" i="6"/>
  <c r="IG36" i="6"/>
  <c r="IF36" i="6"/>
  <c r="IE36" i="6"/>
  <c r="ID36" i="6"/>
  <c r="IC36" i="6"/>
  <c r="IB36" i="6"/>
  <c r="IA36" i="6"/>
  <c r="HZ36" i="6"/>
  <c r="HY36" i="6"/>
  <c r="HX36" i="6"/>
  <c r="HW36" i="6"/>
  <c r="HV36" i="6"/>
  <c r="HU36" i="6"/>
  <c r="HT36" i="6"/>
  <c r="HS36" i="6"/>
  <c r="HR36" i="6"/>
  <c r="HQ36" i="6"/>
  <c r="HP36" i="6"/>
  <c r="HO36" i="6"/>
  <c r="HN36" i="6"/>
  <c r="HM36" i="6"/>
  <c r="HL36" i="6"/>
  <c r="HK36" i="6"/>
  <c r="HJ36" i="6"/>
  <c r="HI36" i="6"/>
  <c r="HH36" i="6"/>
  <c r="HG36" i="6"/>
  <c r="HF36" i="6"/>
  <c r="HE36" i="6"/>
  <c r="HD36" i="6"/>
  <c r="HC36" i="6"/>
  <c r="HB36" i="6"/>
  <c r="HA36" i="6"/>
  <c r="GZ36" i="6"/>
  <c r="GY36" i="6"/>
  <c r="GX36" i="6"/>
  <c r="GW36" i="6"/>
  <c r="GV36" i="6"/>
  <c r="GU36" i="6"/>
  <c r="GT36" i="6"/>
  <c r="GS36" i="6"/>
  <c r="GR36" i="6"/>
  <c r="GQ36" i="6"/>
  <c r="GP36" i="6"/>
  <c r="GO36" i="6"/>
  <c r="GN36" i="6"/>
  <c r="GM36" i="6"/>
  <c r="GL36" i="6"/>
  <c r="GK36" i="6"/>
  <c r="GJ36" i="6"/>
  <c r="GI36" i="6"/>
  <c r="GH36" i="6"/>
  <c r="GG36" i="6"/>
  <c r="GF36" i="6"/>
  <c r="GE36" i="6"/>
  <c r="GD36" i="6"/>
  <c r="GC36" i="6"/>
  <c r="GB36" i="6"/>
  <c r="GA36" i="6"/>
  <c r="FZ36" i="6"/>
  <c r="FY36" i="6"/>
  <c r="FX36" i="6"/>
  <c r="FW36" i="6"/>
  <c r="FV36" i="6"/>
  <c r="FU36" i="6"/>
  <c r="FT36" i="6"/>
  <c r="FS36" i="6"/>
  <c r="FR36" i="6"/>
  <c r="FQ36" i="6"/>
  <c r="FP36" i="6"/>
  <c r="FO36" i="6"/>
  <c r="FN36" i="6"/>
  <c r="FM36" i="6"/>
  <c r="FL36" i="6"/>
  <c r="FK36" i="6"/>
  <c r="FJ36" i="6"/>
  <c r="FI36" i="6"/>
  <c r="FH36" i="6"/>
  <c r="FG36" i="6"/>
  <c r="FF36" i="6"/>
  <c r="FE36" i="6"/>
  <c r="FD36" i="6"/>
  <c r="FC36" i="6"/>
  <c r="FB36" i="6"/>
  <c r="FA36" i="6"/>
  <c r="EZ36" i="6"/>
  <c r="EY36" i="6"/>
  <c r="EX36" i="6"/>
  <c r="EW36" i="6"/>
  <c r="EV36" i="6"/>
  <c r="EU36" i="6"/>
  <c r="ET36" i="6"/>
  <c r="ES36" i="6"/>
  <c r="ER36" i="6"/>
  <c r="EQ36" i="6"/>
  <c r="EP36" i="6"/>
  <c r="EO36" i="6"/>
  <c r="EN36" i="6"/>
  <c r="EM36" i="6"/>
  <c r="EL36" i="6"/>
  <c r="EK36" i="6"/>
  <c r="EJ36" i="6"/>
  <c r="EI36" i="6"/>
  <c r="EH36" i="6"/>
  <c r="EG36" i="6"/>
  <c r="EF36" i="6"/>
  <c r="EE36" i="6"/>
  <c r="ED36" i="6"/>
  <c r="EC36" i="6"/>
  <c r="EB36" i="6"/>
  <c r="EA36" i="6"/>
  <c r="DZ36" i="6"/>
  <c r="DY36" i="6"/>
  <c r="DX36" i="6"/>
  <c r="DW36" i="6"/>
  <c r="DV36" i="6"/>
  <c r="DU36" i="6"/>
  <c r="DT36" i="6"/>
  <c r="DS36" i="6"/>
  <c r="DR36" i="6"/>
  <c r="DQ36" i="6"/>
  <c r="DP36" i="6"/>
  <c r="DO36" i="6"/>
  <c r="DN36" i="6"/>
  <c r="DM36" i="6"/>
  <c r="DL36" i="6"/>
  <c r="DK36" i="6"/>
  <c r="DJ36" i="6"/>
  <c r="DI36" i="6"/>
  <c r="DH36" i="6"/>
  <c r="DG36" i="6"/>
  <c r="DF36" i="6"/>
  <c r="DE36" i="6"/>
  <c r="DD36" i="6"/>
  <c r="DC36" i="6"/>
  <c r="DB36" i="6"/>
  <c r="DA36" i="6"/>
  <c r="CZ36" i="6"/>
  <c r="CY36" i="6"/>
  <c r="CX36" i="6"/>
  <c r="CW36" i="6"/>
  <c r="CV36" i="6"/>
  <c r="CU36" i="6"/>
  <c r="CT36" i="6"/>
  <c r="CS36" i="6"/>
  <c r="CR36" i="6"/>
  <c r="CQ36" i="6"/>
  <c r="CP36" i="6"/>
  <c r="CO36" i="6"/>
  <c r="CN36" i="6"/>
  <c r="CM36" i="6"/>
  <c r="CL36" i="6"/>
  <c r="CK36" i="6"/>
  <c r="CJ36" i="6"/>
  <c r="CI36" i="6"/>
  <c r="CH36" i="6"/>
  <c r="CG36" i="6"/>
  <c r="CF36" i="6"/>
  <c r="CE36" i="6"/>
  <c r="CD36" i="6"/>
  <c r="CC36" i="6"/>
  <c r="CB36" i="6"/>
  <c r="CA36" i="6"/>
  <c r="BZ36" i="6"/>
  <c r="BY36" i="6"/>
  <c r="BX36" i="6"/>
  <c r="BW36" i="6"/>
  <c r="BV36" i="6"/>
  <c r="BU36" i="6"/>
  <c r="BT36" i="6"/>
  <c r="BS36" i="6"/>
  <c r="BR36" i="6"/>
  <c r="BQ36" i="6"/>
  <c r="BP36" i="6"/>
  <c r="BO36" i="6"/>
  <c r="BN36" i="6"/>
  <c r="BM36" i="6"/>
  <c r="BL36" i="6"/>
  <c r="BK36" i="6"/>
  <c r="BJ36" i="6"/>
  <c r="BI36" i="6"/>
  <c r="BH36" i="6"/>
  <c r="BG36" i="6"/>
  <c r="BF36" i="6"/>
  <c r="BE36" i="6"/>
  <c r="BD36" i="6"/>
  <c r="BC36" i="6"/>
  <c r="BB36" i="6"/>
  <c r="BA36" i="6"/>
  <c r="AZ36" i="6"/>
  <c r="AY36" i="6"/>
  <c r="AX36" i="6"/>
  <c r="AW36" i="6"/>
  <c r="AV36" i="6"/>
  <c r="AU36" i="6"/>
  <c r="AT36" i="6"/>
  <c r="AS36" i="6"/>
  <c r="AR36" i="6"/>
  <c r="AQ36" i="6"/>
  <c r="AP36" i="6"/>
  <c r="AO36" i="6"/>
  <c r="AN36" i="6"/>
  <c r="AM36" i="6"/>
  <c r="AL36" i="6"/>
  <c r="AK36" i="6"/>
  <c r="AJ36" i="6"/>
  <c r="AI36" i="6"/>
  <c r="AH36" i="6"/>
  <c r="AG36" i="6"/>
  <c r="AF36" i="6"/>
  <c r="AE36" i="6"/>
  <c r="AD36" i="6"/>
  <c r="AC36" i="6"/>
  <c r="AB36" i="6"/>
  <c r="AA36" i="6"/>
  <c r="Z36" i="6"/>
  <c r="Y36" i="6"/>
  <c r="X36" i="6"/>
  <c r="W36" i="6"/>
  <c r="V36" i="6"/>
  <c r="U36" i="6"/>
  <c r="T36" i="6"/>
  <c r="S36" i="6"/>
  <c r="R36" i="6"/>
  <c r="Q36" i="6"/>
  <c r="P36" i="6"/>
  <c r="O36" i="6"/>
  <c r="N36" i="6"/>
  <c r="M36" i="6"/>
  <c r="L36" i="6"/>
  <c r="K36" i="6"/>
  <c r="J36" i="6"/>
  <c r="I36" i="6"/>
  <c r="H36" i="6"/>
  <c r="G36" i="6"/>
  <c r="E33" i="6"/>
  <c r="D33" i="6"/>
  <c r="E32" i="6"/>
  <c r="D32" i="6"/>
  <c r="E25" i="6"/>
  <c r="D25" i="6"/>
  <c r="E18" i="6"/>
  <c r="D18" i="6"/>
  <c r="D28" i="6" s="1"/>
  <c r="D83" i="5"/>
  <c r="D74" i="5"/>
  <c r="D55" i="5"/>
  <c r="D43" i="5"/>
  <c r="D47" i="5" s="1"/>
  <c r="D48" i="5" s="1"/>
  <c r="D34" i="5"/>
  <c r="D21" i="5"/>
  <c r="H51" i="47"/>
  <c r="I520" i="47"/>
  <c r="G438" i="47"/>
  <c r="I119" i="47"/>
  <c r="I521" i="47"/>
  <c r="I446" i="47"/>
  <c r="I263" i="47"/>
  <c r="F16" i="47"/>
  <c r="E51" i="47"/>
  <c r="D27" i="6"/>
  <c r="J506" i="47"/>
  <c r="J505" i="47" s="1"/>
  <c r="J16" i="47"/>
  <c r="I405" i="47"/>
  <c r="H320" i="47"/>
  <c r="I320" i="47" s="1"/>
  <c r="I551" i="47"/>
  <c r="H550" i="47"/>
  <c r="H549" i="47" s="1"/>
  <c r="I410" i="47"/>
  <c r="I326" i="47"/>
  <c r="G320" i="47"/>
  <c r="F262" i="47"/>
  <c r="G262" i="47"/>
  <c r="I129" i="47"/>
  <c r="C16" i="47"/>
  <c r="C445" i="47"/>
  <c r="J320" i="47"/>
  <c r="D320" i="47"/>
  <c r="C262" i="47"/>
  <c r="G532" i="47"/>
  <c r="I532" i="47" s="1"/>
  <c r="F320" i="47"/>
  <c r="J262" i="47"/>
  <c r="I159" i="47"/>
  <c r="I72" i="47"/>
  <c r="I102" i="47"/>
  <c r="G51" i="47"/>
  <c r="J51" i="47"/>
  <c r="D51" i="47"/>
  <c r="G549" i="47"/>
  <c r="I52" i="47" l="1"/>
  <c r="I51" i="47"/>
  <c r="D35" i="6"/>
  <c r="I550" i="47"/>
  <c r="G506" i="47"/>
  <c r="G505" i="47" s="1"/>
  <c r="C506" i="47"/>
  <c r="C505" i="47" s="1"/>
  <c r="I321" i="47"/>
  <c r="I137" i="47"/>
  <c r="I450" i="47"/>
  <c r="F445" i="47"/>
  <c r="I539" i="47"/>
  <c r="I516" i="47"/>
  <c r="I379" i="47"/>
  <c r="I347" i="47"/>
  <c r="I547" i="47"/>
  <c r="F532" i="47"/>
  <c r="I466" i="47"/>
  <c r="E445" i="47"/>
  <c r="I438" i="47"/>
  <c r="I428" i="47"/>
  <c r="I371" i="47"/>
  <c r="I223" i="47"/>
  <c r="I118" i="47"/>
  <c r="I94" i="47"/>
  <c r="C532" i="47"/>
  <c r="C520" i="47" s="1"/>
  <c r="E532" i="47"/>
  <c r="I454" i="47"/>
  <c r="H445" i="47"/>
  <c r="I262" i="47"/>
  <c r="E262" i="47"/>
  <c r="I123" i="47"/>
  <c r="I67" i="47"/>
  <c r="H506" i="47"/>
  <c r="I418" i="47"/>
  <c r="I387" i="47"/>
  <c r="I355" i="47"/>
  <c r="C320" i="47"/>
  <c r="I335" i="47"/>
  <c r="E320" i="47"/>
  <c r="D262" i="47"/>
  <c r="C51" i="47"/>
  <c r="C15" i="47" s="1"/>
  <c r="C14" i="47" s="1"/>
  <c r="I64" i="47"/>
  <c r="H16" i="47"/>
  <c r="H15" i="47" s="1"/>
  <c r="I35" i="47"/>
  <c r="D16" i="47"/>
  <c r="D15" i="47" s="1"/>
  <c r="J445" i="47"/>
  <c r="I458" i="47"/>
  <c r="I445" i="47" s="1"/>
  <c r="G445" i="47"/>
  <c r="G15" i="47" s="1"/>
  <c r="G14" i="47" s="1"/>
  <c r="E76" i="5"/>
  <c r="G163" i="47"/>
  <c r="I163" i="47" s="1"/>
  <c r="I164" i="47"/>
  <c r="I549" i="47"/>
  <c r="I507" i="47"/>
  <c r="D506" i="47"/>
  <c r="D505" i="47" s="1"/>
  <c r="I76" i="47"/>
  <c r="F506" i="47"/>
  <c r="F505" i="47" s="1"/>
  <c r="I43" i="47"/>
  <c r="F15" i="47"/>
  <c r="F14" i="47" s="1"/>
  <c r="E28" i="6"/>
  <c r="E16" i="47"/>
  <c r="E15" i="47" s="1"/>
  <c r="E14" i="47" s="1"/>
  <c r="I17" i="47"/>
  <c r="E27" i="6"/>
  <c r="D43" i="6"/>
  <c r="D36" i="6"/>
  <c r="D44" i="6" s="1"/>
  <c r="H505" i="47"/>
  <c r="I505" i="47" s="1"/>
  <c r="I506" i="47"/>
  <c r="J15" i="47"/>
  <c r="J14" i="47" s="1"/>
  <c r="D75" i="5"/>
  <c r="D76" i="5" s="1"/>
  <c r="I16" i="47" l="1"/>
  <c r="D14" i="47"/>
  <c r="E35" i="6"/>
  <c r="E36" i="6"/>
  <c r="H14" i="47"/>
  <c r="I15" i="47"/>
  <c r="E43" i="6" l="1"/>
  <c r="E44" i="6"/>
  <c r="I14" i="47"/>
</calcChain>
</file>

<file path=xl/comments1.xml><?xml version="1.0" encoding="utf-8"?>
<comments xmlns="http://schemas.openxmlformats.org/spreadsheetml/2006/main">
  <authors>
    <author>nicoleta.popescu</author>
  </authors>
  <commentList>
    <comment ref="D57" authorId="0">
      <text>
        <r>
          <rPr>
            <b/>
            <sz val="8"/>
            <color indexed="81"/>
            <rFont val="Tahoma"/>
            <family val="2"/>
          </rPr>
          <t>nicoleta.popescu:</t>
        </r>
        <r>
          <rPr>
            <sz val="8"/>
            <color indexed="81"/>
            <rFont val="Tahoma"/>
            <family val="2"/>
          </rPr>
          <t xml:space="preserve">
adaugat cont 481 care nu era in formula</t>
        </r>
      </text>
    </comment>
    <comment ref="E57" authorId="0">
      <text>
        <r>
          <rPr>
            <b/>
            <sz val="8"/>
            <color indexed="81"/>
            <rFont val="Tahoma"/>
            <family val="2"/>
          </rPr>
          <t>nicoleta.popescu:</t>
        </r>
        <r>
          <rPr>
            <sz val="8"/>
            <color indexed="81"/>
            <rFont val="Tahoma"/>
            <family val="2"/>
          </rPr>
          <t xml:space="preserve">
adaugat cont 481 care nu era in formula</t>
        </r>
      </text>
    </comment>
  </commentList>
</comments>
</file>

<file path=xl/sharedStrings.xml><?xml version="1.0" encoding="utf-8"?>
<sst xmlns="http://schemas.openxmlformats.org/spreadsheetml/2006/main" count="1345" uniqueCount="1154">
  <si>
    <t>01</t>
  </si>
  <si>
    <t>09</t>
  </si>
  <si>
    <t>25</t>
  </si>
  <si>
    <t>02</t>
  </si>
  <si>
    <t>03</t>
  </si>
  <si>
    <t>04</t>
  </si>
  <si>
    <t>05</t>
  </si>
  <si>
    <t>10</t>
  </si>
  <si>
    <t>50</t>
  </si>
  <si>
    <t>20</t>
  </si>
  <si>
    <t>21</t>
  </si>
  <si>
    <t>26</t>
  </si>
  <si>
    <t>27</t>
  </si>
  <si>
    <t>40</t>
  </si>
  <si>
    <t>41</t>
  </si>
  <si>
    <t>17</t>
  </si>
  <si>
    <t>13</t>
  </si>
  <si>
    <t>14</t>
  </si>
  <si>
    <t>Anexa 1</t>
  </si>
  <si>
    <t>cod 01</t>
  </si>
  <si>
    <t xml:space="preserve"> -lei-</t>
  </si>
  <si>
    <t>NR. CRT.</t>
  </si>
  <si>
    <t>DENUMIREA INDICATORILOR</t>
  </si>
  <si>
    <t>Cod rand</t>
  </si>
  <si>
    <t>Sold la inceputul anului</t>
  </si>
  <si>
    <t>Sold la sfarsitul perioadei</t>
  </si>
  <si>
    <t>A</t>
  </si>
  <si>
    <t>B</t>
  </si>
  <si>
    <t>C</t>
  </si>
  <si>
    <t>A.</t>
  </si>
  <si>
    <t>ACTIVE</t>
  </si>
  <si>
    <t>X</t>
  </si>
  <si>
    <t>I.</t>
  </si>
  <si>
    <t>ACTIVE NECURENTE</t>
  </si>
  <si>
    <t>1.</t>
  </si>
  <si>
    <t>2.</t>
  </si>
  <si>
    <t>3.</t>
  </si>
  <si>
    <t>4.</t>
  </si>
  <si>
    <t>06</t>
  </si>
  <si>
    <t>5.</t>
  </si>
  <si>
    <t>07</t>
  </si>
  <si>
    <t>Titluri de participare                                                                              (ct.2600100+2600200+2600300-2960101-2960102-2960103)</t>
  </si>
  <si>
    <t>08</t>
  </si>
  <si>
    <t>6.</t>
  </si>
  <si>
    <t>Creante  comerciale necurente – sume ce urmează a fi încasate după o perioada mai mare de un an                                                                        (ct 4110201+4110208+4130200+4610201 - 4910200 -4960200)</t>
  </si>
  <si>
    <t>7.</t>
  </si>
  <si>
    <t>TOTAL ACTIVE NECURENTE                                     (rd.03+04+05+06+07+09)</t>
  </si>
  <si>
    <t>15</t>
  </si>
  <si>
    <t>ACTIVE  CURENTE</t>
  </si>
  <si>
    <t>18</t>
  </si>
  <si>
    <t>19</t>
  </si>
  <si>
    <t>Creanţe curente – sume ce urmează a fi încasate într-o perioadă mai mică de un an-</t>
  </si>
  <si>
    <t/>
  </si>
  <si>
    <t>22</t>
  </si>
  <si>
    <t>22.1</t>
  </si>
  <si>
    <t>23</t>
  </si>
  <si>
    <t xml:space="preserve">Creanţele  bugetului general consolidat (ct.4630000+4640000+4650100+4650200+4660401+4660402+ 4660500+ 4660900 - 4970000) </t>
  </si>
  <si>
    <t>24</t>
  </si>
  <si>
    <t>Sume de primit de la Comisia Europeană / alti donatori(ct.4500100+4500300+4500501+4500502+4500503+ 4500504+ 4500505+4500700)</t>
  </si>
  <si>
    <t>Total creanţe curente (rd. 21+23+25+27)</t>
  </si>
  <si>
    <t>30</t>
  </si>
  <si>
    <t>31</t>
  </si>
  <si>
    <t>Conturi la trezorerii şi instituţii de credit :</t>
  </si>
  <si>
    <t>32</t>
  </si>
  <si>
    <t>33</t>
  </si>
  <si>
    <t xml:space="preserve">Dobândă de încasat, alte valori, avansuri de trezorerie   (ct.5180701+5320100+5320200+5320300+5320400+ 5320500+ 5320600+ 5320800+5420100) </t>
  </si>
  <si>
    <t>33.1</t>
  </si>
  <si>
    <t>34</t>
  </si>
  <si>
    <t>35</t>
  </si>
  <si>
    <t xml:space="preserve"> Dobândă de încasat,  avansuri de trezorerie (ct.5180702+5420200) </t>
  </si>
  <si>
    <t>35.1</t>
  </si>
  <si>
    <t>36</t>
  </si>
  <si>
    <t>Total disponibilităţi şi alte valori (rd.33+33.1+35+35.1)</t>
  </si>
  <si>
    <t>Dobândă de încasat, alte valori, avansuri de trezorerie (ct.5320400+ 5180701+ 5180702)</t>
  </si>
  <si>
    <t>41.1</t>
  </si>
  <si>
    <t>42</t>
  </si>
  <si>
    <t>TOTAL ACTIVE CURENTE                 (rd.19+30+31+40+41+41.1+42)</t>
  </si>
  <si>
    <t>45</t>
  </si>
  <si>
    <t>8.</t>
  </si>
  <si>
    <t>TOTAL ACTIVE (rd.15+45)</t>
  </si>
  <si>
    <t>46</t>
  </si>
  <si>
    <t>B.</t>
  </si>
  <si>
    <t>DATORII</t>
  </si>
  <si>
    <t xml:space="preserve">DATORII NECURENTE- sume ce urmează a fi  plătite după-o perioadă mai mare de un an </t>
  </si>
  <si>
    <t>51</t>
  </si>
  <si>
    <t>52</t>
  </si>
  <si>
    <t xml:space="preserve">Datorii comerciale                                                                       (ct.4010200+4030200+ 4040200+4050200+ 4620201) </t>
  </si>
  <si>
    <t>53</t>
  </si>
  <si>
    <t>54</t>
  </si>
  <si>
    <t>55</t>
  </si>
  <si>
    <t>TOTAL DATORII NECURENTE (rd.52+54+55)</t>
  </si>
  <si>
    <t>58</t>
  </si>
  <si>
    <t>59</t>
  </si>
  <si>
    <t>60</t>
  </si>
  <si>
    <t>Datorii comerciale şi avansuri                                                                   (ct. 4010100+4030100+4040100+4050100+ 4080000+ 4190000+ 4620101), din care:</t>
  </si>
  <si>
    <t>61</t>
  </si>
  <si>
    <t>61.1</t>
  </si>
  <si>
    <t>62</t>
  </si>
  <si>
    <t xml:space="preserve">Datoriile  instituţiilor publice către bugete </t>
  </si>
  <si>
    <t>63</t>
  </si>
  <si>
    <t>Contribuţii sociale                          (ct.4310100+4310200+4310300+4310400+ 4310500+ 4310700+ 4370100+ 4370200+4370300)</t>
  </si>
  <si>
    <t>63.1</t>
  </si>
  <si>
    <t xml:space="preserve"> Sume datorate bugetului din Fonduri externe nerambursabile            (ct.4550501+4550502+4550503)</t>
  </si>
  <si>
    <t>64</t>
  </si>
  <si>
    <t>65</t>
  </si>
  <si>
    <t>din care: sume datorate Comisiei Europene / alti donatori (ct.4500200+4500400+4500600+4590000+ 4620103)</t>
  </si>
  <si>
    <t>66</t>
  </si>
  <si>
    <t>70</t>
  </si>
  <si>
    <t>71</t>
  </si>
  <si>
    <t>72</t>
  </si>
  <si>
    <t>73</t>
  </si>
  <si>
    <t xml:space="preserve">Pensii, indemnizaţii de şomaj, burse </t>
  </si>
  <si>
    <t>73.1</t>
  </si>
  <si>
    <t>74</t>
  </si>
  <si>
    <t>9.</t>
  </si>
  <si>
    <t>75</t>
  </si>
  <si>
    <t>10.</t>
  </si>
  <si>
    <t>TOTAL DATORII CURENTE (rd.60+62+65+70+71+72+73+74+75)</t>
  </si>
  <si>
    <t>78</t>
  </si>
  <si>
    <t>11.</t>
  </si>
  <si>
    <t>TOTAL DATORII (rd.58+78)</t>
  </si>
  <si>
    <t>79</t>
  </si>
  <si>
    <t>12.</t>
  </si>
  <si>
    <t>ACTIVE NETE = TOTAL ACTIVE  – TOTAL DATORII = CAPITALURI PROPRII                                                                             (rd.80= rd.46-79 = rd.90)</t>
  </si>
  <si>
    <t>80</t>
  </si>
  <si>
    <t>C.</t>
  </si>
  <si>
    <t>CAPITALURI PROPRII</t>
  </si>
  <si>
    <t>83</t>
  </si>
  <si>
    <t>84</t>
  </si>
  <si>
    <t>85</t>
  </si>
  <si>
    <t>86</t>
  </si>
  <si>
    <t>87</t>
  </si>
  <si>
    <t>88</t>
  </si>
  <si>
    <t>TOTAL CAPITALURI PROPRII                                                        (rd.84+85-86+87-88)</t>
  </si>
  <si>
    <t>90</t>
  </si>
  <si>
    <t xml:space="preserve"> *) Conturi de repartizat după natura elementelor respective.</t>
  </si>
  <si>
    <t xml:space="preserve">    **) Solduri debitoare ale conturilor respective.</t>
  </si>
  <si>
    <t>Conducatorul institutiei</t>
  </si>
  <si>
    <t>Conducatorul compartimentului</t>
  </si>
  <si>
    <t>financiar-contabil</t>
  </si>
  <si>
    <t>ANEXA 2</t>
  </si>
  <si>
    <t xml:space="preserve"> CONTUL DE REZULTAT PATRIMONIAL</t>
  </si>
  <si>
    <t>cod 02</t>
  </si>
  <si>
    <t xml:space="preserve">Nr. </t>
  </si>
  <si>
    <t>DENUMIREA INDICATORULUI</t>
  </si>
  <si>
    <t>An precedent</t>
  </si>
  <si>
    <t>An curent</t>
  </si>
  <si>
    <t xml:space="preserve">crt. </t>
  </si>
  <si>
    <t xml:space="preserve">VENITURI OPERATIONALE </t>
  </si>
  <si>
    <r>
      <t xml:space="preserve">Venituri din impozite, taxe, contribuţii de asigurări şi alte venituri ale bugetelor </t>
    </r>
    <r>
      <rPr>
        <sz val="11"/>
        <rFont val="Arial"/>
        <family val="2"/>
      </rPr>
      <t>(ct.7300100+7300200+7310100+7310200+7320100+ 7330000+ 7340000+ 7350100+7350200+7350300+7350400+ 7350500+ 7350600+7360100+7390000+7450100+7450200+ 7450300+ 7450400+ 7450500+7450900+ 7460100+ 7460200+ 7460300+ 7460900)</t>
    </r>
  </si>
  <si>
    <r>
      <t xml:space="preserve">Venituri din activităţi economice                                              </t>
    </r>
    <r>
      <rPr>
        <sz val="11"/>
        <rFont val="Arial"/>
        <family val="2"/>
      </rPr>
      <t>(ct.7210000+7220000+7510100+ 7510200+/-7090000)</t>
    </r>
  </si>
  <si>
    <t xml:space="preserve">03 </t>
  </si>
  <si>
    <r>
      <t xml:space="preserve">Finantări, subvenţii, transferuri, alocaţii bugetare cu destinaţie specială  </t>
    </r>
    <r>
      <rPr>
        <sz val="11"/>
        <rFont val="Arial"/>
        <family val="2"/>
      </rPr>
      <t>(ct.7510500+7710000+7720100+7720200+7730000+7740100+ 7740200+7750000+7760000+7780000+7790101+7790109)</t>
    </r>
  </si>
  <si>
    <r>
      <t xml:space="preserve">Alte venituri operaţionale </t>
    </r>
    <r>
      <rPr>
        <sz val="11"/>
        <rFont val="Arial"/>
        <family val="2"/>
      </rPr>
      <t>(ct.7140000+7180000+7500000+7510300+7510400+7810200+7810300 +7810401+7810402+7770000)</t>
    </r>
  </si>
  <si>
    <t>TOTAL VENITURI OPERAŢIONALE                         (rd.02+03+04+05)</t>
  </si>
  <si>
    <t>II.</t>
  </si>
  <si>
    <t>CHELTUIELI  OPERAŢIONALE</t>
  </si>
  <si>
    <r>
      <t xml:space="preserve">Salariile şi contribuţiile sociale aferente angajaţilor </t>
    </r>
    <r>
      <rPr>
        <sz val="11"/>
        <rFont val="Arial"/>
        <family val="2"/>
      </rPr>
      <t>(ct.6410000+6420000+6450100+6450200+6450300+ 6450400+ 6450500+</t>
    </r>
    <r>
      <rPr>
        <sz val="11"/>
        <color indexed="8"/>
        <rFont val="Arial"/>
        <family val="2"/>
      </rPr>
      <t>6450600+</t>
    </r>
    <r>
      <rPr>
        <sz val="11"/>
        <rFont val="Arial"/>
        <family val="2"/>
      </rPr>
      <t xml:space="preserve"> 6450800+6460000+6470000)</t>
    </r>
  </si>
  <si>
    <r>
      <t xml:space="preserve">Subventii şi transferuri </t>
    </r>
    <r>
      <rPr>
        <sz val="11"/>
        <rFont val="Arial"/>
        <family val="2"/>
      </rPr>
      <t>(ct.6700000+6710000+6720000+6730000+6740000+ 6750000+ 6760000+ 6770000+ 6780000+6790000)</t>
    </r>
  </si>
  <si>
    <r>
      <t xml:space="preserve">Stocuri, consumabile, lucrări şi servicii executate de terţi </t>
    </r>
    <r>
      <rPr>
        <sz val="11"/>
        <rFont val="Arial"/>
        <family val="2"/>
      </rPr>
      <t>(ct.6010000+6020100+6020200+6020300+6020400+ 6020500+ 6020600+ 6020700+6020800+6020900+6030000+ 6060000+ 6070000+6080000+6090000+6100000+ 6110000+ 6120000+ 6130000+6140000+6220000+6230000+6240100+ 6240200+ 6260000+6270000+6280000+6290100)</t>
    </r>
  </si>
  <si>
    <r>
      <t xml:space="preserve">Cheltuieli de capital, amortizări şi provizioane </t>
    </r>
    <r>
      <rPr>
        <sz val="11"/>
        <rFont val="Arial"/>
        <family val="2"/>
      </rPr>
      <t>(ct.6290200+6810100+6810200+6810300+6810401+6810402+6820101+ 6820109+6820200+ 6890100+ 6890200)</t>
    </r>
  </si>
  <si>
    <t>11</t>
  </si>
  <si>
    <r>
      <t xml:space="preserve">Alte cheltuieli operaţionale        </t>
    </r>
    <r>
      <rPr>
        <sz val="11"/>
        <rFont val="Arial"/>
        <family val="2"/>
      </rPr>
      <t>(ct.6350000+6540000+6580101+6580109)</t>
    </r>
  </si>
  <si>
    <t>12</t>
  </si>
  <si>
    <t>TOTAL CHELTUIELI OPERAŢIONALE      (rd.08+09+10+11+12)</t>
  </si>
  <si>
    <t>III.</t>
  </si>
  <si>
    <t xml:space="preserve">REZULTATUL DIN ACTIVITATEA OPERAŢIONALĂ </t>
  </si>
  <si>
    <t>- EXCEDENT (rd.06- rd.13)</t>
  </si>
  <si>
    <t>- DEFICIT (rd.13- rd.06)</t>
  </si>
  <si>
    <t>16</t>
  </si>
  <si>
    <t>IV.</t>
  </si>
  <si>
    <r>
      <t xml:space="preserve">VENITURI FINANCIARE </t>
    </r>
    <r>
      <rPr>
        <sz val="11"/>
        <rFont val="Arial"/>
        <family val="2"/>
      </rPr>
      <t>(ct.7630000+7640000+7650000+7660000+7670000+  7680000+ 7690000+ 7860300+7860400)</t>
    </r>
  </si>
  <si>
    <t>V.</t>
  </si>
  <si>
    <r>
      <t xml:space="preserve">CHELTUIELI FINANCIARE </t>
    </r>
    <r>
      <rPr>
        <sz val="11"/>
        <rFont val="Arial"/>
        <family val="2"/>
      </rPr>
      <t>(ct.6630000+6640000+6650000+6660000+6670000+ 6680000+ 6690000+ 6860300+6860400+6860800)</t>
    </r>
  </si>
  <si>
    <t>VI.</t>
  </si>
  <si>
    <t>REZULTATUL DIN ACTIVITATEA FINANCIARĂ</t>
  </si>
  <si>
    <t xml:space="preserve">- EXCEDENT (rd.17- rd.18) </t>
  </si>
  <si>
    <t>- DEFICIT (rd.18- rd.17)</t>
  </si>
  <si>
    <t>VII.</t>
  </si>
  <si>
    <t xml:space="preserve">REZULTATUL DIN ACTIVITATEA CURENTĂ </t>
  </si>
  <si>
    <t xml:space="preserve"> - EXCEDENT (rd.15+20-16-21)</t>
  </si>
  <si>
    <t xml:space="preserve"> - DEFICIT  (rd.16+21-15-20)</t>
  </si>
  <si>
    <t>VIII.</t>
  </si>
  <si>
    <r>
      <t xml:space="preserve">VENITURI EXTRAORDINARE                                           </t>
    </r>
    <r>
      <rPr>
        <sz val="11"/>
        <rFont val="Arial"/>
        <family val="2"/>
      </rPr>
      <t>(ct.7910000)</t>
    </r>
  </si>
  <si>
    <t>IX.</t>
  </si>
  <si>
    <r>
      <t xml:space="preserve">CHELTUIELI  EXTRAORDINARE                </t>
    </r>
    <r>
      <rPr>
        <sz val="11"/>
        <rFont val="Arial"/>
        <family val="2"/>
      </rPr>
      <t>(ct.6900000+6910000)</t>
    </r>
  </si>
  <si>
    <t>X.</t>
  </si>
  <si>
    <t xml:space="preserve">REZULTATUL DIN ACTIVITATEA EXTRAORDINARĂ </t>
  </si>
  <si>
    <t>- EXCEDENT (rd.25-rd.26)</t>
  </si>
  <si>
    <t>- DEFICIT  (rd.26-rd.25)</t>
  </si>
  <si>
    <t>XI.</t>
  </si>
  <si>
    <t xml:space="preserve">REZULTATUL PATRIMONIAL AL EXERCIŢIULUI </t>
  </si>
  <si>
    <t xml:space="preserve"> - EXCEDENT (rd. 23+28-24-29)</t>
  </si>
  <si>
    <t xml:space="preserve"> - DEFICIT (rd. 24+29-23-28)</t>
  </si>
  <si>
    <t>financiar contabil</t>
  </si>
  <si>
    <t>anuale aprobate la finele perioadei de raportare</t>
  </si>
  <si>
    <t>Credite de angajament</t>
  </si>
  <si>
    <t>7=5-6</t>
  </si>
  <si>
    <t>Meteorologie</t>
  </si>
  <si>
    <t>Conducatorul institutiei,</t>
  </si>
  <si>
    <t>ANEXA 7</t>
  </si>
  <si>
    <t>CONTUL DE EXECUTIE AL INSTITUTIILOR PUBLICE- Cheltuieli</t>
  </si>
  <si>
    <t xml:space="preserve">      -lei-</t>
  </si>
  <si>
    <t>DENUMIREA INDICATORILOR *)</t>
  </si>
  <si>
    <t>Cod             indicator</t>
  </si>
  <si>
    <t>Credite bugetare</t>
  </si>
  <si>
    <t>Angajamente bugetare</t>
  </si>
  <si>
    <t>Angajamente legale</t>
  </si>
  <si>
    <t>Plati efectuate</t>
  </si>
  <si>
    <t>Angajamente    legale de platit</t>
  </si>
  <si>
    <t>Cheltuieli   efective</t>
  </si>
  <si>
    <t xml:space="preserve">trimestriale cumulate </t>
  </si>
  <si>
    <t>TOTAL CHELTUIELI (01+70+79+84)</t>
  </si>
  <si>
    <t>CHELTUIELI CURENTE (10+20+30+40+50+51+55+56+57+58+59+65)</t>
  </si>
  <si>
    <t>TITLUL I CHELTUIELI DE PERSONAL (cod 10.01+10.02+10.03)</t>
  </si>
  <si>
    <t>Cheltuieli salariale in bani (cod 10.01.01 la 10.01.30)</t>
  </si>
  <si>
    <t>Salarii de baza</t>
  </si>
  <si>
    <t>10.01.01</t>
  </si>
  <si>
    <t>Salarii de merit</t>
  </si>
  <si>
    <t>10.01.02</t>
  </si>
  <si>
    <t>Indemnizatie de conducere</t>
  </si>
  <si>
    <t>10.01.03</t>
  </si>
  <si>
    <t>Spor de vechime</t>
  </si>
  <si>
    <t>10.01.04</t>
  </si>
  <si>
    <t>Sporuri pentru conditii de munca</t>
  </si>
  <si>
    <t>10.01.05</t>
  </si>
  <si>
    <t>Alte sporuri</t>
  </si>
  <si>
    <t>10.01.06</t>
  </si>
  <si>
    <t>Ore suplimentare</t>
  </si>
  <si>
    <t>10.01.07</t>
  </si>
  <si>
    <t>Fond de premii</t>
  </si>
  <si>
    <t>10.01.08</t>
  </si>
  <si>
    <t>Prima de vacanta</t>
  </si>
  <si>
    <t>10.01.09</t>
  </si>
  <si>
    <t>Fond pentru posturi ocupate prin cumul</t>
  </si>
  <si>
    <t>10.01.10</t>
  </si>
  <si>
    <t>Fond aferent platii cu ora</t>
  </si>
  <si>
    <t>10.01.11</t>
  </si>
  <si>
    <t>Indemnizatii platite unor persoane din afara unitatii</t>
  </si>
  <si>
    <t>10.01.12</t>
  </si>
  <si>
    <t>Indemnizatii de delegare</t>
  </si>
  <si>
    <t>10.01.13</t>
  </si>
  <si>
    <t>Indemnizatii de detasare</t>
  </si>
  <si>
    <t>10.01.14</t>
  </si>
  <si>
    <t>Alocatii pentru transportul la si de la locul de munca</t>
  </si>
  <si>
    <t>10.01.15</t>
  </si>
  <si>
    <t>Alocatii pentru locuinte</t>
  </si>
  <si>
    <t>10.01.16</t>
  </si>
  <si>
    <t>Alte drepturi salariale in bani</t>
  </si>
  <si>
    <t>10.01.30</t>
  </si>
  <si>
    <t>Cheltuieli salariale in natura (cod 10.02.01 la 10.02.30)</t>
  </si>
  <si>
    <t>Tichete de masa</t>
  </si>
  <si>
    <t>10.02.01</t>
  </si>
  <si>
    <t>Norme de hrana</t>
  </si>
  <si>
    <t>10.02.02</t>
  </si>
  <si>
    <t>Uniforme si echipament obligatoriu</t>
  </si>
  <si>
    <t>10.02.03</t>
  </si>
  <si>
    <t>Locuinta de serviciu folosita de salariat si familia sa</t>
  </si>
  <si>
    <t>10.02.04</t>
  </si>
  <si>
    <t>Transportul la si de la locul de munca</t>
  </si>
  <si>
    <t>10.02.05</t>
  </si>
  <si>
    <t>10.02.06</t>
  </si>
  <si>
    <t>Alte drepturi salariale in natura</t>
  </si>
  <si>
    <t>10.02.30</t>
  </si>
  <si>
    <t>Contributii (cod 10.03.01 la 10.03.06)</t>
  </si>
  <si>
    <t>Contributii de asigurari sociale de stat</t>
  </si>
  <si>
    <t>10.03.01</t>
  </si>
  <si>
    <t>Contributii de asigurari de somaj</t>
  </si>
  <si>
    <t>10.03.02</t>
  </si>
  <si>
    <t>Contrbutii de asigurari sociale de sanatate</t>
  </si>
  <si>
    <t>10.03.03</t>
  </si>
  <si>
    <t>Contributii de asigurari pentru accidente de munca si boli profesionale</t>
  </si>
  <si>
    <t>10.03.04</t>
  </si>
  <si>
    <t>Prime de asigurare viata platite de angajator pentru angajati</t>
  </si>
  <si>
    <t>10.03.05</t>
  </si>
  <si>
    <t>Contributii pentru concedii si indemnizatii</t>
  </si>
  <si>
    <t>10.03.06</t>
  </si>
  <si>
    <t>TITLUL II BUNURI SI SERVICII (cod 20.01 la 20.30)</t>
  </si>
  <si>
    <t>Bunuri si servicii (cod 20.01.01 la 20.01.30)</t>
  </si>
  <si>
    <t>Furnituri de birou</t>
  </si>
  <si>
    <t>20.01.01</t>
  </si>
  <si>
    <t>Materiale pentru curatenie</t>
  </si>
  <si>
    <t>20.01.02</t>
  </si>
  <si>
    <t>Incalzit, iluminat si forta motrica</t>
  </si>
  <si>
    <t>20.01.03</t>
  </si>
  <si>
    <t>Apa, canal si salubritate</t>
  </si>
  <si>
    <t>20.01.04</t>
  </si>
  <si>
    <t>Carburanti si lubrifianti</t>
  </si>
  <si>
    <t>20.01.05</t>
  </si>
  <si>
    <t>Piese de schimb</t>
  </si>
  <si>
    <t>20.01.06</t>
  </si>
  <si>
    <t>Transport</t>
  </si>
  <si>
    <t>20.01.07</t>
  </si>
  <si>
    <t>Posta, telecomunicatii, radio, tv, internet</t>
  </si>
  <si>
    <t>20.01.08</t>
  </si>
  <si>
    <t>Materiale si prestari de servicii cu caracter functional</t>
  </si>
  <si>
    <t>20.01.09</t>
  </si>
  <si>
    <t>Alte bunuri si servicii pentru intretinere si functionare</t>
  </si>
  <si>
    <t>20.01.30</t>
  </si>
  <si>
    <t>Reparatii curente</t>
  </si>
  <si>
    <t>Hrana (cod 20.03.01+ 20.03.02)</t>
  </si>
  <si>
    <t>Hrana pentru oameni</t>
  </si>
  <si>
    <t>20.03.01</t>
  </si>
  <si>
    <t>Hrana pentru animale</t>
  </si>
  <si>
    <t>20.03.02</t>
  </si>
  <si>
    <t>Medicamente si materiale sanitare (cod 20.04.01 la 20.04.04)</t>
  </si>
  <si>
    <t>Medicamente</t>
  </si>
  <si>
    <t>20.04.01</t>
  </si>
  <si>
    <t>Materiale sanitare</t>
  </si>
  <si>
    <t>20.04.02</t>
  </si>
  <si>
    <t>Reactivi</t>
  </si>
  <si>
    <t>20.04.03</t>
  </si>
  <si>
    <t>Dezinfectanti</t>
  </si>
  <si>
    <t>20.04.04</t>
  </si>
  <si>
    <t>Bunuri de natura obiectelor de inventar (cod 20.05.01 la 20.05.30)</t>
  </si>
  <si>
    <t>Uniforme si echipament</t>
  </si>
  <si>
    <t>20.05.01</t>
  </si>
  <si>
    <t>Lenjerie si accesorii de pat</t>
  </si>
  <si>
    <t>20.05.03</t>
  </si>
  <si>
    <t>Alte obiecte de inventar</t>
  </si>
  <si>
    <t>20.05.30</t>
  </si>
  <si>
    <t>Deplasari, detasari, transferari (cod 20.06.01+20.06.02)</t>
  </si>
  <si>
    <t>Deplasari interne, detasari, transferari</t>
  </si>
  <si>
    <t>20.06.01</t>
  </si>
  <si>
    <t>Deplasari in strainatate</t>
  </si>
  <si>
    <t>20.06.02</t>
  </si>
  <si>
    <t xml:space="preserve"> Mentenanţă tehnică şi echipamente destinate apărării, ordinii publice şi siguranţei naţionale</t>
  </si>
  <si>
    <t>20.07</t>
  </si>
  <si>
    <t>Materiale de laborator</t>
  </si>
  <si>
    <t>Cercetare-dezvoltare</t>
  </si>
  <si>
    <t>20.10</t>
  </si>
  <si>
    <t>Carti, publicatii si materiale documentare</t>
  </si>
  <si>
    <t>Consultanta si expertiza</t>
  </si>
  <si>
    <t>Pregatire profesionala</t>
  </si>
  <si>
    <t>Protectia muncii</t>
  </si>
  <si>
    <t>Munitie, furnituri si armament de natura activelor fixe pentru armata</t>
  </si>
  <si>
    <t xml:space="preserve">Studii si cercetari </t>
  </si>
  <si>
    <t>Plati pentru finantarea patrimoniului genetic al animalelor</t>
  </si>
  <si>
    <t>Contributii ale administratiei publice locale la realizarea unor lucrari si servicii de interes public local, in baza unor conventii sau  contracte de asociere</t>
  </si>
  <si>
    <t>Reabilitare infrastructura program inundatii pentru autoritati publice locale</t>
  </si>
  <si>
    <t>20.20</t>
  </si>
  <si>
    <t>Finantarea actiunilor din domeniul apelor</t>
  </si>
  <si>
    <t>Prevenirea si combaterea inundatiilor si ingheturilor</t>
  </si>
  <si>
    <t>Comisioane si alte costuri aferente imprumuturilor (cod 20.24.01 la 20.24.03)</t>
  </si>
  <si>
    <t>Comisioane si alte costuri aferente imprumuturilor externe</t>
  </si>
  <si>
    <t>20.24.01</t>
  </si>
  <si>
    <t>Comisioane si alte costuri aferente imprumuturilor interne</t>
  </si>
  <si>
    <t>20.24.02</t>
  </si>
  <si>
    <t>Stabilirea riscului de tara</t>
  </si>
  <si>
    <t>20.24.03</t>
  </si>
  <si>
    <t>Comisioane  si alte costuri aferente  imprumuturilor preluate  de  Ministerul Finantelor Publice in baza OuG.  64/2007</t>
  </si>
  <si>
    <t>20.24.04</t>
  </si>
  <si>
    <t>Cheltuieli judiciare si extrajudiciare derivate din actiuni in reprezentarea intereselor statului, potrivit dispozitiilor legale</t>
  </si>
  <si>
    <t>Tichete cadou</t>
  </si>
  <si>
    <t>Ajutor public judiciar</t>
  </si>
  <si>
    <t>Alte cheltuieli (cod 20.30.01 la 20.30.30)</t>
  </si>
  <si>
    <t>20.30</t>
  </si>
  <si>
    <t>Reclama si publicitate</t>
  </si>
  <si>
    <t>20.30.01</t>
  </si>
  <si>
    <t>Protocol si reprezentare</t>
  </si>
  <si>
    <t>20.30.02</t>
  </si>
  <si>
    <t>Prime de asigurare non-viata</t>
  </si>
  <si>
    <t>20.30.03</t>
  </si>
  <si>
    <t>Chirii</t>
  </si>
  <si>
    <t>20.30.04</t>
  </si>
  <si>
    <t>Prestari servicii pentru transmiterea drepturilor</t>
  </si>
  <si>
    <t>20.30.06</t>
  </si>
  <si>
    <t>Fondul Presedintelui/Fondul conducatorului institutiei publice</t>
  </si>
  <si>
    <t>20.30.07</t>
  </si>
  <si>
    <t>Fondul Primului ministru</t>
  </si>
  <si>
    <t>20.30.08</t>
  </si>
  <si>
    <t>Executarea silita a creantelor bugetare</t>
  </si>
  <si>
    <t>20.30.09</t>
  </si>
  <si>
    <t>Alte cheltuieli cu bunuri si servicii</t>
  </si>
  <si>
    <t>20.30.30</t>
  </si>
  <si>
    <t>Finantarea unor actiuni de sanatate din cadrul unitatilor sanitare din reteaua administratiei publice locale</t>
  </si>
  <si>
    <t>20.31</t>
  </si>
  <si>
    <t>Finantarea programelor nationale de sanatate derulatede  unitatile sanitare din reteaua administratiei publice locale</t>
  </si>
  <si>
    <t>20.32</t>
  </si>
  <si>
    <t>Finantarea asistentei medicale desfasurate in cabinetele medicale din unitatile de invatamant</t>
  </si>
  <si>
    <t>20.33</t>
  </si>
  <si>
    <t>Finantarea din veniturile proprii ale Ministerului Sanatatii pentru actiuni de sanatate din cadrul unitatilor sanitare  din reteaua administratiei publice locale</t>
  </si>
  <si>
    <t>20.34</t>
  </si>
  <si>
    <t>Finantarea din veniturile proprii ale Ministerului Sanatatii pentru programele nationale de sanatate derulate de unitatile sanitare  din reteaua administratiei publice locale</t>
  </si>
  <si>
    <t>20.35</t>
  </si>
  <si>
    <t>Finantarea cabinetelor de medicina legala din cadrul unitatilor sanitare din reteaua administratiei locale</t>
  </si>
  <si>
    <t>20.36</t>
  </si>
  <si>
    <t>TITLUL III DOBANZI (cod 30.01+30.02+30.03+30.04)</t>
  </si>
  <si>
    <t>Dobanzi aferente datoriei publice interne (cod 30.01.01+30.01.02)</t>
  </si>
  <si>
    <t xml:space="preserve">Dobanzi aferente datoriei publice interne directe </t>
  </si>
  <si>
    <t>30.01.01</t>
  </si>
  <si>
    <t>Dobanzi aferente creditelor interne garantate</t>
  </si>
  <si>
    <t>30.01.02</t>
  </si>
  <si>
    <t>Prime la emisiunea titlurilor de stat</t>
  </si>
  <si>
    <t>30.01.03</t>
  </si>
  <si>
    <t>Dobanzi aferente datoriei publice externe (cod 30.02.01 la 30.02.05)</t>
  </si>
  <si>
    <t>Dobanzi aferente datoriei publice externe directe</t>
  </si>
  <si>
    <t>30.02.01</t>
  </si>
  <si>
    <t>Dobanzi aferente creditelor externe contractate de ordonatorii de credite</t>
  </si>
  <si>
    <t>30.02.02</t>
  </si>
  <si>
    <t xml:space="preserve">Dobanzi aferente creditelor externe garantate si/sau directe subimprumutate </t>
  </si>
  <si>
    <t>30.02.03</t>
  </si>
  <si>
    <t>30.02.04</t>
  </si>
  <si>
    <t>Dobanzi aferente datoriei publice externe locale</t>
  </si>
  <si>
    <t>30.02.05</t>
  </si>
  <si>
    <t>Alte dobanzi (cod 30.03.01 la 30.03.05)</t>
  </si>
  <si>
    <t>Dobanzi aferente imprumuturilor din fondul de tezaur</t>
  </si>
  <si>
    <t>30.03.01</t>
  </si>
  <si>
    <t>Dobanda datorata trezoreriei statului</t>
  </si>
  <si>
    <t>30.03.02</t>
  </si>
  <si>
    <t>Dobanzi aferente imprumuturilor temporare din trezoreria statului</t>
  </si>
  <si>
    <t>30.03.03</t>
  </si>
  <si>
    <t>Dobanzi la depozite si disponibilitati pastrate in contul trezoreriei statului</t>
  </si>
  <si>
    <t>30.03.04</t>
  </si>
  <si>
    <t>Dobanzi la operatiunile de leasing</t>
  </si>
  <si>
    <t>30.03.05</t>
  </si>
  <si>
    <t>Dobânzi din tranzacţii cu derivate financiare</t>
  </si>
  <si>
    <t>30.03.06</t>
  </si>
  <si>
    <t>Dobanzi aferente imprumuturilor preluate de MEFin baza OuG 64/2007</t>
  </si>
  <si>
    <t>TITLUL IV SUBVENTII (cod 40.01 la 40.30)</t>
  </si>
  <si>
    <t>Subvenţii pe produse</t>
  </si>
  <si>
    <t>Subvenţii pe activităţi</t>
  </si>
  <si>
    <t>Subventii pentru acoperirea diferentelor de pret si tarif</t>
  </si>
  <si>
    <t>Subventii pentru sustinerea transportului feroviar public de calatori</t>
  </si>
  <si>
    <t>Subventii pentru transportul de calatori cu metroul</t>
  </si>
  <si>
    <t>Actiuni de ecologizare</t>
  </si>
  <si>
    <t>Valorificarea cenusilor de pirita</t>
  </si>
  <si>
    <t>Subvenţii pentru dobânzi la credite bancare</t>
  </si>
  <si>
    <t>Plati catre angajatori  pentru formarea profesionala a angajatilor</t>
  </si>
  <si>
    <t xml:space="preserve">Fonduri nerambursabile pentru crearea de noi locuri de munca </t>
  </si>
  <si>
    <t>40.10</t>
  </si>
  <si>
    <t>Prime acordate producătorilor agricoli</t>
  </si>
  <si>
    <t>Subventii pentru completarea primelor de asigurare pentru factorii de risc din agricultura</t>
  </si>
  <si>
    <t xml:space="preserve">Sustinerea exportului, a mediuluide afacerisi a tranzactiilor internationale </t>
  </si>
  <si>
    <t>Sustinerea infrastructurii de transport</t>
  </si>
  <si>
    <t xml:space="preserve">Sprijinirea producatorilor agricoli </t>
  </si>
  <si>
    <t>Programe de conservare sau de inchidere a minelor</t>
  </si>
  <si>
    <t>Programe de protectie sociala si integrare socioprofesionala a persoanelor cu handicap</t>
  </si>
  <si>
    <t>Protectie sociala in sectorul minier</t>
  </si>
  <si>
    <t>Plati pentru stimularea crearii de locuri de munca</t>
  </si>
  <si>
    <t>Subventii pentru compensarea cresterilor neprevizionate ale preturilor la combustibili</t>
  </si>
  <si>
    <t>Alte subventii</t>
  </si>
  <si>
    <t>40.30</t>
  </si>
  <si>
    <t>TITLUL V FONDURI DE REZERVA (cod 50.01 la 50.05)</t>
  </si>
  <si>
    <t>Fond de rezerva bugetara la dispozitia Guvernului</t>
  </si>
  <si>
    <t>Fond de interventie la dispozitia Guvernului</t>
  </si>
  <si>
    <t>Fond de rezerva bugetara la dispozitia autoritatilor locale</t>
  </si>
  <si>
    <t>TITLUL VI TRANSFERURI INTRE UNITATI ALE ADMINISTRATIEI PUBLICE (cod 51.01+51.02)</t>
  </si>
  <si>
    <t>Transferuri curente (cod 51.01.01 la 51.01.46)</t>
  </si>
  <si>
    <t>Transferuri catre institutii publice</t>
  </si>
  <si>
    <t>51.01.01</t>
  </si>
  <si>
    <t>Finantarea  de baza a invatamantului superior</t>
  </si>
  <si>
    <t>51.01.02</t>
  </si>
  <si>
    <t>Actiuni de sanatate</t>
  </si>
  <si>
    <t>51.01.03</t>
  </si>
  <si>
    <t>Finantarea  drepturilor acordate persoanelor cu handicap</t>
  </si>
  <si>
    <t>51.01.04</t>
  </si>
  <si>
    <t>Finantarea aeroporturilor de interes local</t>
  </si>
  <si>
    <t>51.01.05</t>
  </si>
  <si>
    <t>Transferuri din Fondul de interventie</t>
  </si>
  <si>
    <t>51.01.06</t>
  </si>
  <si>
    <t>Transferuri din bugetul de stat catre bugetul asigurarilor sociale de stat</t>
  </si>
  <si>
    <t>51.01.07</t>
  </si>
  <si>
    <t>Transferuri din bugetul de stat catre bugetul asigurărilor pentru somaj</t>
  </si>
  <si>
    <t>51.01.08</t>
  </si>
  <si>
    <t>Transferuri privind contributii de sanatate pentru persoane care satisfac serviciul militar  în termen</t>
  </si>
  <si>
    <t>51.01.09</t>
  </si>
  <si>
    <t>Transferuri privind contributii de asigurari de  sanatate pentru persoane care care execută pedepse private de libertate  sau arest preventiv</t>
  </si>
  <si>
    <t>51.01.10</t>
  </si>
  <si>
    <t>Transferuri din bugetul de stat catre bugetul fondului national unic de asigurari  sociale de sănătate</t>
  </si>
  <si>
    <t>51.01.11</t>
  </si>
  <si>
    <t xml:space="preserve">Contributia persoanelor asigurate pentru finantarea ocrotirii sanatatii </t>
  </si>
  <si>
    <t>51.01.12</t>
  </si>
  <si>
    <t>Transferuri  pentru lucrarile de cadastru imobiliar</t>
  </si>
  <si>
    <t>51.01.13</t>
  </si>
  <si>
    <t>Transferuri din bugetele consiliilor judetene pentru finantarea centrelor de zi pentru protectia copilului</t>
  </si>
  <si>
    <t>51.01.14</t>
  </si>
  <si>
    <t>Transferuri din bugetele locale pentru institutiile de asistenta sociala pentru persoanele cu handicap</t>
  </si>
  <si>
    <t>51.01.15</t>
  </si>
  <si>
    <t xml:space="preserve">Transferuri  din bugetul asigurarilor sociale  de stat  către bugetul fondului national unic de asigurări sociale de sănătate </t>
  </si>
  <si>
    <t>51.01.16</t>
  </si>
  <si>
    <t>Transferuri din bugetul asigurărilor pentru şomaj către bugetul asigurărilor sociale de stat</t>
  </si>
  <si>
    <t>51.01.17</t>
  </si>
  <si>
    <t>Transferuri din bugetul asigurarilor pentru somaj catre bugetele locale pentru finantarea programelor pentru ocuparea temporara a fortei de munca si subventionarea locurilor de munca</t>
  </si>
  <si>
    <t>51.01.18</t>
  </si>
  <si>
    <t>Transferuri din bugetul asigurarilor pentru somaj catre bugetul fondului national unic de  asigurari sociale de sanatate</t>
  </si>
  <si>
    <t>51.01.19</t>
  </si>
  <si>
    <t>Transferuri din bugetul asigurărilor pentru şomaj către bugetul asigurărilor sociale de stat reprezentând asigurare pentru accidente  de muncă şi boli profesionale pentru şomeri pe durata practicii profesionale</t>
  </si>
  <si>
    <t>51.01.20</t>
  </si>
  <si>
    <t xml:space="preserve">Transferuri  din sumele alocate sistemului de  asigurări  pentru accidente de munca si boli profesionale,  cătrel fondul naţional unic de asigurări sociale de sănătate,  reprezentând contribuţia  de asigurari sociale de sanatate pentru persoanelor aflate </t>
  </si>
  <si>
    <t>51.01.21</t>
  </si>
  <si>
    <t>Transferuri reprezentând cota-parte din tarifele de utilizare a spectrului</t>
  </si>
  <si>
    <t>51.01.22</t>
  </si>
  <si>
    <t>Vărsăminte efectuate către bugetul Fondului naţional unic de asigurări sociale de sănătate din valorificarea creanţelor bugetare</t>
  </si>
  <si>
    <t>51.01.23</t>
  </si>
  <si>
    <t>Transferuri din bugetele consiliilor locale si judetene pentru acordarea unor ajutoare catre unitatile administrativ-teritoriale in situatii de extrema dificultate</t>
  </si>
  <si>
    <t>51.01.24</t>
  </si>
  <si>
    <t>Programe pentru sanatate</t>
  </si>
  <si>
    <t>51.01.25</t>
  </si>
  <si>
    <t>Transferuri privind contributia de asigurari sociale de sanatate pentru persoanele aflate in concediu pentru cresterea copilului</t>
  </si>
  <si>
    <t>51.01.26</t>
  </si>
  <si>
    <t xml:space="preserve">Transferuri catre bugetele locale din venituri din privatizare realizate de AVAS </t>
  </si>
  <si>
    <t>51.01.27</t>
  </si>
  <si>
    <t>Intretinerea infrastructurii rutiere</t>
  </si>
  <si>
    <t>51.01.28</t>
  </si>
  <si>
    <t>Transferuri privind contributia de sanatate pentru pensionari</t>
  </si>
  <si>
    <t>51.01.30</t>
  </si>
  <si>
    <t>Transferuri privind contributii de sanatate pentru persoane beneficiare de ajutor social</t>
  </si>
  <si>
    <t>51.01.31</t>
  </si>
  <si>
    <t>Reabilitarea termica a cladirilor de locuit</t>
  </si>
  <si>
    <t>51.01.32</t>
  </si>
  <si>
    <t>Transferuri pentru compensarea compensarea cresterilor neprevazute ale preturilor la combustibili</t>
  </si>
  <si>
    <t>51.01.34</t>
  </si>
  <si>
    <t>Transferuri din veniturile proprii ale Ministerului Sanatatii Publice catre bugetul fondului national unic de asigurari sociale de sanatate</t>
  </si>
  <si>
    <t>51.01.35</t>
  </si>
  <si>
    <t xml:space="preserve">Transferuri pentru sprijin financiar la constituirea familiei </t>
  </si>
  <si>
    <t>51.01.36</t>
  </si>
  <si>
    <t>Transferuri pentru acordarea ajutorului pentru incalzirea locuintei cu lemne, carbuni, combustibili petrolieri</t>
  </si>
  <si>
    <t>51.01.37</t>
  </si>
  <si>
    <t>Transferuri din bugetul de stat catre bugetele locale pentru finantarea unitatilor de asistenta medico-sociale</t>
  </si>
  <si>
    <t>51.01.38</t>
  </si>
  <si>
    <t>Transferuri din bugetele consiliilor locale si judetene pentru finantarea unitatilor de asistenta medico-sociale</t>
  </si>
  <si>
    <t>51.01.39</t>
  </si>
  <si>
    <t>Transferuri pentru acordarea trusoului pentru nou-nascuti</t>
  </si>
  <si>
    <t>51.01.40</t>
  </si>
  <si>
    <t>Transferuri catre bugetul de stat din dividende si dobanzi incasate de institutiile implicate in procesul de privatizare</t>
  </si>
  <si>
    <t>51.01.41</t>
  </si>
  <si>
    <t>Contributia varsata la bugetul de stat , pentru organizarea si functionarea Sistemului national unic pentru apleluri de urgenta</t>
  </si>
  <si>
    <t>51.01.42</t>
  </si>
  <si>
    <t>Transferuri de la bugetul de stat catre bugetele locale  pentru finantarea programelor de electrificare</t>
  </si>
  <si>
    <t>51.01.43</t>
  </si>
  <si>
    <t>Transferuri din sumele alocate sistemului de asigurari pentru accidente de munca si boli profesionale, catre fondul national unic de asigurari socialre de sanatate, pentru concedii si indemnizatii datorate persoanelor aflate in incapacitate temporara de m</t>
  </si>
  <si>
    <t>51.01.44</t>
  </si>
  <si>
    <t>Transferuri din bugetul de stat catre bugetele locale  pentru  finantarea sanatatii</t>
  </si>
  <si>
    <t>51.01.45</t>
  </si>
  <si>
    <t>Transferuri de la bugetele locale catre institutii publice si activitati finantate integral sau partial din venituri proprii pentru finantarea sanatatii</t>
  </si>
  <si>
    <t>51.01.46</t>
  </si>
  <si>
    <t>Transferuri pentru dezvoltarea instituionala a invatamantului superior</t>
  </si>
  <si>
    <t>51.01.47</t>
  </si>
  <si>
    <t>Transferuri din bugetul de stat catre bugetele locale pentru finantarea camerelor agricole</t>
  </si>
  <si>
    <t>51.01.48</t>
  </si>
  <si>
    <t>Transferuri din bugetele locale pentru finantarea camerelor agricole</t>
  </si>
  <si>
    <t>51.01.49</t>
  </si>
  <si>
    <t xml:space="preserve">Transferuri către bugetele locale pentru achitarea obligatiilor restante către furnizorii de energie termică şi ale centralelor de termoficare </t>
  </si>
  <si>
    <t>51.01.50</t>
  </si>
  <si>
    <t xml:space="preserve">Transferuri din bugetul de stat catre fondul de asigurari  sociale de sanatate pentru persoanele care se afla in executarea masurilor prevazute la art. 105, 113 si 114 din codul penal, precum si pentru persoanele care se afla in perioada de amanare sau intrerupere a executarii pedepsei privative de libertate  </t>
  </si>
  <si>
    <t>51.01.51</t>
  </si>
  <si>
    <t>Transferuri  din bugetul de stat catre fondul de asigurari sociale de sanatate pentru cetateni straini aflati in centrele de cazare</t>
  </si>
  <si>
    <t>51.01.52</t>
  </si>
  <si>
    <t xml:space="preserve">Transferuri din bugetul de stat catre fondul de asigurari sociale de sanatate pentru personalul monahal al cultelor recunoscute </t>
  </si>
  <si>
    <t>51.01.53</t>
  </si>
  <si>
    <t>Transferuri din bugetul de stat catre bugetele locale destinate finantarii unor programe de interes national</t>
  </si>
  <si>
    <t>51.01.54</t>
  </si>
  <si>
    <t>Intretinerea infrastructurii feroviare public</t>
  </si>
  <si>
    <t>51.01.55</t>
  </si>
  <si>
    <t>Finanţarea planului sectorial de cercetare din domeniul agricol şi de dezvoltare rurală</t>
  </si>
  <si>
    <t>51.01.56</t>
  </si>
  <si>
    <t>Transferuri din bugetul de stat către bugetele locale pentru finanţarea cheltuielilor urgente specifice sezonului rece</t>
  </si>
  <si>
    <t>51.01.57</t>
  </si>
  <si>
    <t xml:space="preserve"> Transferuri de la bugetul de stat către bugetele locale pentru finanţarea unor cheltuieli urgente şi plata arieratelor</t>
  </si>
  <si>
    <t>51.01.58</t>
  </si>
  <si>
    <t xml:space="preserve"> Transferuri de la bugetul de stat către instituţii de învăţământ superior militar, ordine publică şi securitate naţională</t>
  </si>
  <si>
    <t>51.01.59</t>
  </si>
  <si>
    <t xml:space="preserve"> Transferuri de la bugetul de stat pentru finanţarea cheltuielilor cu pregătirea personalului aeronautic şi a celor aferente misiunilor de asistenţa medicală publică de urgenţă</t>
  </si>
  <si>
    <t>51.01.62</t>
  </si>
  <si>
    <t>Transferuri de capital (cod 51.02.01 la 51.02.21)</t>
  </si>
  <si>
    <t xml:space="preserve">Finantarea străzilor care se vor amenaja în perimetrele destinate construcţiilor de cvartale de locuinţe noi </t>
  </si>
  <si>
    <t>51.02.01</t>
  </si>
  <si>
    <t>Finantarea investiţiilor finanţate parţial din împrumuturi externe</t>
  </si>
  <si>
    <t>51.02.02</t>
  </si>
  <si>
    <t>Subprogramul privind pietruirea , reabilitarea, modernizarea si/sau asfaltarea drumurilor de interes local clasate</t>
  </si>
  <si>
    <t>51.02.03</t>
  </si>
  <si>
    <t>Programul pentru construcţii de locuinţe şi săli de sport</t>
  </si>
  <si>
    <t>51.02.04</t>
  </si>
  <si>
    <t>Finanţarea elaborării şi/sau actualizării planurilor urbanistice generale  şi a regulamentelor locale de urbanism</t>
  </si>
  <si>
    <t>51.02.05</t>
  </si>
  <si>
    <t>Retehnologizarea centralelor termice şi electrice  de termoficare</t>
  </si>
  <si>
    <t>51.02.06</t>
  </si>
  <si>
    <t>Finanţarea  studiilor de fezabilitate aferente proiectelor SAPARD</t>
  </si>
  <si>
    <t>51.02.07</t>
  </si>
  <si>
    <t>Aparatura medicala si echipamente de comunicatii in urgenta</t>
  </si>
  <si>
    <t>51.02.08</t>
  </si>
  <si>
    <t>Finanţarea acţiunilor privind reducerea riscului seismic al construcţiilor existente cu destinatie de locuinta</t>
  </si>
  <si>
    <t>51.02.09</t>
  </si>
  <si>
    <t>Plati din contul creditelor garantate si/sau subimprumutate</t>
  </si>
  <si>
    <t>51.02.10</t>
  </si>
  <si>
    <t>Transferuri pentru reparatiicapitale la spitale</t>
  </si>
  <si>
    <t>51.02.11</t>
  </si>
  <si>
    <t>Transferuri pentru finantarea investitiilor la spitale</t>
  </si>
  <si>
    <t>51.02.12</t>
  </si>
  <si>
    <t>Dezvoltarea infrastructurii rutiere</t>
  </si>
  <si>
    <t>51,02,13</t>
  </si>
  <si>
    <t xml:space="preserve">Programe multianuale de mediu si gospodarire a apelor </t>
  </si>
  <si>
    <t>51.02.14</t>
  </si>
  <si>
    <t>Finantarea unor cheltuieli de capital ale unitatilor de invatamant preuniversitar</t>
  </si>
  <si>
    <t>51.02.15</t>
  </si>
  <si>
    <t>Transferuri din bugetul de stat catre bugetele locale din Fondul National de Dezvoltare</t>
  </si>
  <si>
    <t>51.02.16</t>
  </si>
  <si>
    <t>Transferuri de la bugetul de stat catre bugetele locale pentru finantarea investitiilor la spitale</t>
  </si>
  <si>
    <t>51.02.17</t>
  </si>
  <si>
    <t>Transferuri de la bugetul de stat catre bugetele locale pentru finalizarea lucrarilor de constructie a asezamintelor culturale</t>
  </si>
  <si>
    <t>51.02.18</t>
  </si>
  <si>
    <t>Subprogramul privind alimentarea cu apa a satelor</t>
  </si>
  <si>
    <t>51.02.20</t>
  </si>
  <si>
    <t>Transferuri de la bugetul de stat catre bugetele locale pentru realizarea obiectivelor de investitii in turism</t>
  </si>
  <si>
    <t>51.02.21</t>
  </si>
  <si>
    <t>Transferuri de la bugetul de stat catre bugetele locale pentru finantarea aparaturii si echipamentelor de comunicatii de urgenta in sanatate</t>
  </si>
  <si>
    <t>51.02.22</t>
  </si>
  <si>
    <t>Transferuri de la bugetul de stat catre bugetele locale pentru finantarea reparatiilor capitale  in sanatate</t>
  </si>
  <si>
    <t>51.02.23</t>
  </si>
  <si>
    <t>Transferuri de la bugetul de stat catre bugetele locale pentru finantarea altor investitii in sanatate</t>
  </si>
  <si>
    <t>51.02.24</t>
  </si>
  <si>
    <t>Transferuri din veniturile proprii ale Ministerului Sanatatii Publice catre bugetele locale pentru finantarea aparaturii medicale si echipamentelor de comunicatii in urgenta in sanatate</t>
  </si>
  <si>
    <t>51.02.25</t>
  </si>
  <si>
    <t>Transferuri din veniturile proprii ale Ministerului Sanatatii Publice catre bugetele locale pentru finantarea reparatiilor capitale in sanatate</t>
  </si>
  <si>
    <t>51.02.26</t>
  </si>
  <si>
    <t>Transferuri din veniturile proprii ale Ministerului Sanatatii  catre bugetele locale pentru finantarea altor investitii in sanatate</t>
  </si>
  <si>
    <t>51.02.27</t>
  </si>
  <si>
    <t>Transferuri din bugetele locale pentru finantarea cheltuielilor de capital din domeniul sanatatii</t>
  </si>
  <si>
    <t>51.02.28</t>
  </si>
  <si>
    <t>Alte transferuri de capital catre institutii publice</t>
  </si>
  <si>
    <t>51.02.29</t>
  </si>
  <si>
    <t>Fondul de risc  pentru intreprinderi mici si mijlocii</t>
  </si>
  <si>
    <t>51.02.30</t>
  </si>
  <si>
    <t>Transferuri din bugetul de stat către bugetele locale pentru finantarea investitiilor in cadrul programelor de interes national</t>
  </si>
  <si>
    <t>51.02.31</t>
  </si>
  <si>
    <t>Transferuri din bugetul de stat către  bugetele locale pentru finantarea investitiilor pentru institutii publice de asistenta sociala si unitati de asistenta medico-sociale</t>
  </si>
  <si>
    <t>51.02.32</t>
  </si>
  <si>
    <t>Transferuri de la bugetul de stat pentru acoperirea pierderilor Fondului Român de Contragarantare</t>
  </si>
  <si>
    <t>51.02.33</t>
  </si>
  <si>
    <t>Transferuri pentru finantarea proiectului de investitii la metrou</t>
  </si>
  <si>
    <t>51.02.34</t>
  </si>
  <si>
    <t xml:space="preserve"> Subprogramul Modernizarea satului românesc </t>
  </si>
  <si>
    <t>51.02.35</t>
  </si>
  <si>
    <t xml:space="preserve"> Subprogramul Regenerarea urbană a municipiilor şi oraşelor</t>
  </si>
  <si>
    <t>51.02.36</t>
  </si>
  <si>
    <t xml:space="preserve"> Subprogramul Infrastructură la nivel judeţean</t>
  </si>
  <si>
    <t>51.02.37</t>
  </si>
  <si>
    <t xml:space="preserve"> Programul Naţional de Dezvoltare Locală</t>
  </si>
  <si>
    <t>51.02.38</t>
  </si>
  <si>
    <t>Transferuri din sumele obţinute din vânzarea certificatelor de emisii de gaze cu efect de seră pentru finanţarea proiectelor de investiţii</t>
  </si>
  <si>
    <t>51.02.39</t>
  </si>
  <si>
    <t>TITLUL VII ALTE TRANSFERURI (cod 55.01 la 55.04)</t>
  </si>
  <si>
    <t>A. Transferuri interne (cod 55.01.01 la 55.01.61)</t>
  </si>
  <si>
    <t>Restructurarea industriei de aparare</t>
  </si>
  <si>
    <t>55.01.01</t>
  </si>
  <si>
    <t>Sprijin financiar pentru activitatea Comitetului Olimpic   si   Sportiv Roman</t>
  </si>
  <si>
    <t>55.01.02</t>
  </si>
  <si>
    <t>Programe cu finantare rambursabila</t>
  </si>
  <si>
    <t>55.01.03</t>
  </si>
  <si>
    <t xml:space="preserve">Fondul de garantare a imprumuturilor acordate intreprinderilor mici si mijlocii    </t>
  </si>
  <si>
    <t>55.01.04</t>
  </si>
  <si>
    <t>Programul de realizare a sistemului national antigrindina</t>
  </si>
  <si>
    <t>55.01.05</t>
  </si>
  <si>
    <t>Sprijinirea proprietarilor de paduri</t>
  </si>
  <si>
    <t>55.01.06</t>
  </si>
  <si>
    <t>Programe comunitare</t>
  </si>
  <si>
    <t>55.01.07</t>
  </si>
  <si>
    <t>Programe PHARE si alte programe cu finantare nerambursabila</t>
  </si>
  <si>
    <t>55.01.08</t>
  </si>
  <si>
    <t>Programe ISPA</t>
  </si>
  <si>
    <t>55.01.09</t>
  </si>
  <si>
    <t>Programe SAPARD</t>
  </si>
  <si>
    <t>55.01.10</t>
  </si>
  <si>
    <t>Cofinantarea asistentei financiare nerambursabile post aderare de la Comunitatea Europeana</t>
  </si>
  <si>
    <t>55.01.11</t>
  </si>
  <si>
    <t>Investitii ale regiilor autonome si societatilor comerciale cu capital de stat</t>
  </si>
  <si>
    <t>55.01.12</t>
  </si>
  <si>
    <t>Programe de dezvoltare</t>
  </si>
  <si>
    <t>55.01.13</t>
  </si>
  <si>
    <t>Fond National de Preaderare</t>
  </si>
  <si>
    <t>55.01.14</t>
  </si>
  <si>
    <t>Fond Roman de Dezvoltare Sociala</t>
  </si>
  <si>
    <t>55.01.15</t>
  </si>
  <si>
    <t>Sprijinirea înfiinţării de noi întreprinderi şi susţinerea dezvoltării întreprinderilor mici şi mijlocii</t>
  </si>
  <si>
    <t>55.01.16</t>
  </si>
  <si>
    <t>Transferuri pentru programe si proiecte de prevenire a accidentelor de munca si a bolilor profesionale</t>
  </si>
  <si>
    <t>55.01.17</t>
  </si>
  <si>
    <t>Alte transferuri curente interne</t>
  </si>
  <si>
    <t>55.01.18</t>
  </si>
  <si>
    <t>Varsaminte din fondul de risc pentru garantiile de stat pentru imprumuturile externe (doar pentru institutiile implicate in procesul de privatizare)</t>
  </si>
  <si>
    <t>55.01.19</t>
  </si>
  <si>
    <t>Varsaminte din trezoreria statului din valorificarea activelor bancare si creantelor comerciale si privatizare (dorpentru institutiile implicate in procesul de privatizare)</t>
  </si>
  <si>
    <t>55.01.20</t>
  </si>
  <si>
    <t xml:space="preserve">Sprijin financiar pentru construirea de locuinte, reabilitarea, consolidarea   si extinderea  locuintelor existente </t>
  </si>
  <si>
    <t>55.01.26</t>
  </si>
  <si>
    <t>Cheltuieli neeligibile ISPA</t>
  </si>
  <si>
    <t>55.01.28</t>
  </si>
  <si>
    <t xml:space="preserve">Reparatii curente aferente infrastructurii feroviare publice </t>
  </si>
  <si>
    <t>55.01.29</t>
  </si>
  <si>
    <t>Asistenta pentru dezvoltare alocata in beneficiul statelor partenere</t>
  </si>
  <si>
    <t>55.01.41</t>
  </si>
  <si>
    <t>Transferuri din bugetul local catre asociatiile de dezvoltare intercomunitara</t>
  </si>
  <si>
    <t>55.01.42</t>
  </si>
  <si>
    <t>Transferuri catre intreprinderi in cadrul schemelor de ajutor social</t>
  </si>
  <si>
    <t>55.01.46</t>
  </si>
  <si>
    <t>Plata valorii de executare a garantiei in contul finantatorilor  in cadrul programului "Prima casa"</t>
  </si>
  <si>
    <t>55.01.47</t>
  </si>
  <si>
    <t>Finantarea proiectelor de cercetare-dezvoltare si inovare</t>
  </si>
  <si>
    <t>55.01.48</t>
  </si>
  <si>
    <t>Transferuri interne catre bugetele locale</t>
  </si>
  <si>
    <t>55.01.51</t>
  </si>
  <si>
    <t>Transferuri interne catre operatorii economici</t>
  </si>
  <si>
    <t>55.01.52</t>
  </si>
  <si>
    <t>Transferuri pentru finantarea lucrarilor de paza si intretinere la Combinatul Minier Krivoi Rog Ucraina</t>
  </si>
  <si>
    <t>55.01.53</t>
  </si>
  <si>
    <t>Transferuri pentru achitarea obligaţiilor restante către furnizorii de energie termică şi ale centralelor de termoficare</t>
  </si>
  <si>
    <t>55.01.54</t>
  </si>
  <si>
    <t>Transferuri pentru finanţarea lucrǎrilor de împădurire</t>
  </si>
  <si>
    <t>55.01.55</t>
  </si>
  <si>
    <t>Transferuri din Fondul pentru mediu către beneficiari instituţii publice</t>
  </si>
  <si>
    <t>55.01.57</t>
  </si>
  <si>
    <t>Transferuri din Fondul pentru mediu către alţi  beneficiari decât instituţii publice</t>
  </si>
  <si>
    <t>55.01.58</t>
  </si>
  <si>
    <t>Sume din certificate de emisii de gaze cu efect de seră pentru investiţii</t>
  </si>
  <si>
    <t>55.01.59</t>
  </si>
  <si>
    <t>Transferuri în cadrul schemelor de ajutor de stat reprezentând sume restituite la accize pentru motorina utilizată drept combustibil</t>
  </si>
  <si>
    <t>55.01.60</t>
  </si>
  <si>
    <t>Fond de premiere pentru loteria bonurilor fiscale</t>
  </si>
  <si>
    <t>55.01.61</t>
  </si>
  <si>
    <t>B. Transferuri curente in strainatate (catre organizatii internationale) (cod 55.02.01 la 55.02.04)</t>
  </si>
  <si>
    <t>Contributii si cotizatii la organisme internationale</t>
  </si>
  <si>
    <t>55.02.01</t>
  </si>
  <si>
    <t>Cooperare economica internationala</t>
  </si>
  <si>
    <t>55.02.02</t>
  </si>
  <si>
    <t>Asistenta pentru dezvoltare alocata in strainatate</t>
  </si>
  <si>
    <t>55.02.03</t>
  </si>
  <si>
    <t>Alte transferuri curente in strainatate</t>
  </si>
  <si>
    <t>55.02.04</t>
  </si>
  <si>
    <t xml:space="preserve">Contributia Romaniei la Fondul European pentru Dezvoltare </t>
  </si>
  <si>
    <t>55.02.05</t>
  </si>
  <si>
    <t>C. Contributia Romaniei la bugetul U.E.(cod 55.03.01 la 55.03.07)</t>
  </si>
  <si>
    <t>55.03</t>
  </si>
  <si>
    <t>Contributii din taxe vamale(altele decat cele din sectorul agricol)</t>
  </si>
  <si>
    <t>55.03.01</t>
  </si>
  <si>
    <t>Contributii din sectorul zaharului</t>
  </si>
  <si>
    <t>55.03.03</t>
  </si>
  <si>
    <t xml:space="preserve">Contributii din resursa TVA </t>
  </si>
  <si>
    <t>55.03.04</t>
  </si>
  <si>
    <t>Contributii pentru corectia /rabatul acordat Marii Britanii</t>
  </si>
  <si>
    <t>55.03.05</t>
  </si>
  <si>
    <t xml:space="preserve">Contributii din resursa VNB </t>
  </si>
  <si>
    <t>55.03.06</t>
  </si>
  <si>
    <t>Contributii suplimentare si neprevazute</t>
  </si>
  <si>
    <t>55.03.07</t>
  </si>
  <si>
    <t>Contributii pentru reducerile in favoarea Tarilor de Jos si Suediei</t>
  </si>
  <si>
    <t>55.03.10</t>
  </si>
  <si>
    <t>D. Alte plati catre U.E. (cod 55.04.01+55.04.03)</t>
  </si>
  <si>
    <t>55.04</t>
  </si>
  <si>
    <t xml:space="preserve">Sume virate la Fondul temporar pentru restructurarea industriei zaharului in Comunitatea Europeana        </t>
  </si>
  <si>
    <t>55.04.01</t>
  </si>
  <si>
    <t>Contributia Romaniei la Fondul de Cercetare pentru carbune si Otel</t>
  </si>
  <si>
    <t>55.04.02</t>
  </si>
  <si>
    <t>Plata contributiei anuale de membru la intreprinderea comuna europeana pentru ITER si pentru dezvoltarea energiei de fuziune</t>
  </si>
  <si>
    <t>55.04.03</t>
  </si>
  <si>
    <t>TITLUL VIII Proiecte cu finantare din Fonduri externe nerambursabile (FEN) postaderare (cod 56.01 la 56.31+ 56.35 la 56.40)</t>
  </si>
  <si>
    <t xml:space="preserve">     Programe din fondul European de Dezvoltare Regionala (FEDR) </t>
  </si>
  <si>
    <t>Finantare nationala</t>
  </si>
  <si>
    <t>56.01.01</t>
  </si>
  <si>
    <t>Finantarea Uniunii europene</t>
  </si>
  <si>
    <t>56.01.02</t>
  </si>
  <si>
    <t xml:space="preserve">Cheltuieli neeligibile </t>
  </si>
  <si>
    <t>56.01.03</t>
  </si>
  <si>
    <t>Cheltuieli din sumele primite în cadrul mecanismului top up</t>
  </si>
  <si>
    <t>56.01.04</t>
  </si>
  <si>
    <t xml:space="preserve">        Programe din Fondul Social European (FSE)</t>
  </si>
  <si>
    <t>56.02.01</t>
  </si>
  <si>
    <t>56.02.02</t>
  </si>
  <si>
    <t>56.02.03</t>
  </si>
  <si>
    <t xml:space="preserve">       Programe din Fondul de Coeziune (FC) </t>
  </si>
  <si>
    <t>56.03.01</t>
  </si>
  <si>
    <t>56.03.02</t>
  </si>
  <si>
    <t>56.03.03</t>
  </si>
  <si>
    <t>56.03.04</t>
  </si>
  <si>
    <t>Programul din Fondul European Agricol de Dezvoltare Rurala(FEADR)</t>
  </si>
  <si>
    <t>56.04.01</t>
  </si>
  <si>
    <t>56.04.02</t>
  </si>
  <si>
    <t>56.04.03</t>
  </si>
  <si>
    <t xml:space="preserve">        Programe din Fondul European pentru Pescuit (FEP) </t>
  </si>
  <si>
    <t>56.05.01</t>
  </si>
  <si>
    <t>56.05.02</t>
  </si>
  <si>
    <t>56.05.03</t>
  </si>
  <si>
    <t>Programe din Fondul European  de Garantare Agricola (FEGA) (cod 56.06.01 la 56.06.03)</t>
  </si>
  <si>
    <t>56.06</t>
  </si>
  <si>
    <t>Finantarea nationala</t>
  </si>
  <si>
    <t>56.06.01</t>
  </si>
  <si>
    <t>Finantarea de la Uniunea Europeana</t>
  </si>
  <si>
    <t>56.06.02</t>
  </si>
  <si>
    <t>56.06.03</t>
  </si>
  <si>
    <t xml:space="preserve">        Programe Instrumentul de Asistenta pentru Preaderare (IPA)</t>
  </si>
  <si>
    <t>56.07.01</t>
  </si>
  <si>
    <t>56.07.02</t>
  </si>
  <si>
    <t>56.07.03</t>
  </si>
  <si>
    <t xml:space="preserve">        Programe Instrumentul de Vecinatate si Parteneriat (ENPI)</t>
  </si>
  <si>
    <t>56.08.01</t>
  </si>
  <si>
    <t>56.08.02</t>
  </si>
  <si>
    <t>56.08.03</t>
  </si>
  <si>
    <t xml:space="preserve">       Sume aferente Fondului European pentru Refugiati (cod 56.09.01 la 56.09.03)</t>
  </si>
  <si>
    <t>56.09</t>
  </si>
  <si>
    <t>56.09.01</t>
  </si>
  <si>
    <t>56.09.02</t>
  </si>
  <si>
    <t>56.09.03</t>
  </si>
  <si>
    <t xml:space="preserve">       Sume aferente Fondului European de Returnare</t>
  </si>
  <si>
    <t>56.10</t>
  </si>
  <si>
    <t>56.10.01</t>
  </si>
  <si>
    <t>56.10.02</t>
  </si>
  <si>
    <t>56.10.03</t>
  </si>
  <si>
    <t xml:space="preserve">      Sume aferente Fondului European de integrare a resortisantilor tarilor terte (cod 56.11.01 la 56.11.03) </t>
  </si>
  <si>
    <t>56.11</t>
  </si>
  <si>
    <t>56.11.01</t>
  </si>
  <si>
    <t>56.11.02</t>
  </si>
  <si>
    <t>56.11.03</t>
  </si>
  <si>
    <t xml:space="preserve">      Sume asferente Fondului Frontierelor Externe</t>
  </si>
  <si>
    <t>56.12</t>
  </si>
  <si>
    <t>56.12.01</t>
  </si>
  <si>
    <t>56.12.02</t>
  </si>
  <si>
    <t>56.12.03</t>
  </si>
  <si>
    <t xml:space="preserve">      Programe finantate in cadrul facilitatii Schenghen (cod 56.13.01 la 56.13.03)</t>
  </si>
  <si>
    <t>56.13</t>
  </si>
  <si>
    <t>56.13.01</t>
  </si>
  <si>
    <t>56.13.02</t>
  </si>
  <si>
    <t>56.13.03</t>
  </si>
  <si>
    <t xml:space="preserve">     Programe finantate din Facilitatea de Tranzitie (cod 56.14.01 la 56.14.03)</t>
  </si>
  <si>
    <t>56.14</t>
  </si>
  <si>
    <t>56.14.01</t>
  </si>
  <si>
    <t>56.14.02</t>
  </si>
  <si>
    <t>56.14.03</t>
  </si>
  <si>
    <t xml:space="preserve">     Alte programe comunitare finantate in perioada 2007-2013 (cod 56.15.01 la 56.15.03)</t>
  </si>
  <si>
    <t>56.15</t>
  </si>
  <si>
    <t>56.15.01</t>
  </si>
  <si>
    <t>56.15.02</t>
  </si>
  <si>
    <t>56.15.03</t>
  </si>
  <si>
    <t xml:space="preserve">     Alte facilitati si instrumente postaderare (cod 56.16.01 la 56.16.03)</t>
  </si>
  <si>
    <t>56.16</t>
  </si>
  <si>
    <t>56.16.01</t>
  </si>
  <si>
    <t>Finantarea extwrna nerambursabila</t>
  </si>
  <si>
    <t>56.16.02</t>
  </si>
  <si>
    <t>56.16.03</t>
  </si>
  <si>
    <t xml:space="preserve">    Mecanismul financiar SEE (cod 56.17.01 la 56.17.03)</t>
  </si>
  <si>
    <t>56.17</t>
  </si>
  <si>
    <t>56.17.01</t>
  </si>
  <si>
    <t>Finantarea externa nerambursabila</t>
  </si>
  <si>
    <t>56.17.02</t>
  </si>
  <si>
    <t>Cheltuieli neexigibile</t>
  </si>
  <si>
    <t>56.17.03</t>
  </si>
  <si>
    <t>Programul Norvegian pentru Crestere Economica si Dezvoltare Durabila (cod 56.18.01 la 56.18.03)</t>
  </si>
  <si>
    <t>56.18</t>
  </si>
  <si>
    <t>56.18.01</t>
  </si>
  <si>
    <t>56.18.02</t>
  </si>
  <si>
    <t>56.18.03</t>
  </si>
  <si>
    <t xml:space="preserve">      Asistenta tehnica in cadrul Programului Operational Asistenta Tehnica  (cod 56.19.01 la 56.19.03) </t>
  </si>
  <si>
    <t>56.19</t>
  </si>
  <si>
    <t>56.19.01</t>
  </si>
  <si>
    <t>56.19.02</t>
  </si>
  <si>
    <t>56.19.03</t>
  </si>
  <si>
    <t xml:space="preserve">      Asistenta tehnica in cadrul programelor operationale, altele decat Programului Operational  (cod 56.20.01 la 56.20.03) </t>
  </si>
  <si>
    <t>56.20</t>
  </si>
  <si>
    <t>56.20.01</t>
  </si>
  <si>
    <t>56.20.02</t>
  </si>
  <si>
    <t>56.20.03</t>
  </si>
  <si>
    <t>Cheltuieli din sumele primite in cadrul mecanismului top-up</t>
  </si>
  <si>
    <t>56.20.04</t>
  </si>
  <si>
    <t xml:space="preserve">       Transferuri de fonduri din bugetul de stat catre bugetele locale necesare sustinerii derularii proiectelor finantate FEN postaderare </t>
  </si>
  <si>
    <t>56.21</t>
  </si>
  <si>
    <t xml:space="preserve">       Transferuri de fonduri din bugetul de stat catre ONG-uri, societati comerciale si alti beneficiari de drept privat sau public  necesare sustinerii derularii proiectelor finantate FEN postaderare </t>
  </si>
  <si>
    <t>56.22</t>
  </si>
  <si>
    <t>Transferuri din bugetul de stat către instituţii publice finanţate parţial sau integral din venituri proprii  necesare susţinerii derulării proiectelor finanţate din FEN postaderare</t>
  </si>
  <si>
    <t>56.22.01</t>
  </si>
  <si>
    <t>Transferuri din bugetul de stat către ONG-uri, societăţi comerciale  si alţi beneficiari de drept public sau privat necesare susţinerii derulării proiectelor finanţate din FEN postaderare</t>
  </si>
  <si>
    <t>56.22.02</t>
  </si>
  <si>
    <t xml:space="preserve">       Transferuri de fonduri din bugetul de stat catre institutii publice finantate partial sau integral din venituri proprii pentru  proiecte finantate FEN postaderare </t>
  </si>
  <si>
    <t>56.23</t>
  </si>
  <si>
    <t>56.24</t>
  </si>
  <si>
    <t>Programul de cooperare elvetiano-roman vizînd reducerea disparitatilor economice si sociale in cadrul Uniunii Europene extinse (cod 56.25.01 la 56.25.03)</t>
  </si>
  <si>
    <t>56.25</t>
  </si>
  <si>
    <t>Finantare nationala*)</t>
  </si>
  <si>
    <t>56.25.01</t>
  </si>
  <si>
    <t>Finantarea externa nerambursabila*)</t>
  </si>
  <si>
    <t>56.25.02</t>
  </si>
  <si>
    <t>Cheltuieli neeligibile*)</t>
  </si>
  <si>
    <t>56.25.03</t>
  </si>
  <si>
    <t>Fondul European de Ajustare la Globalizare (cod 56.26.01 la 56.26.03)</t>
  </si>
  <si>
    <t>56.26</t>
  </si>
  <si>
    <t>Finantarea nationala*)</t>
  </si>
  <si>
    <t>56.26.01</t>
  </si>
  <si>
    <t>56.26.02</t>
  </si>
  <si>
    <t>56.26.03</t>
  </si>
  <si>
    <t>Asistenta tehnica pentru mecanismele financiare SEE (cod 56.27.01 la 56.27.03)</t>
  </si>
  <si>
    <t>56.27</t>
  </si>
  <si>
    <t>56.27.01</t>
  </si>
  <si>
    <t>56.27.02</t>
  </si>
  <si>
    <t>56.27.03</t>
  </si>
  <si>
    <t>Fondul national pentru relatii bilaterale aferent mecanismelor financiare SEE (cod 56.28.01 la 56.28.03)</t>
  </si>
  <si>
    <t>56.28</t>
  </si>
  <si>
    <t>56.28.01</t>
  </si>
  <si>
    <t>56.28.02</t>
  </si>
  <si>
    <t>56.28.03</t>
  </si>
  <si>
    <t>56.29</t>
  </si>
  <si>
    <t>Transferuri din bugetul de stat din sumele primite în cadrul mecanismului top up către bugetele locale</t>
  </si>
  <si>
    <t>56.30</t>
  </si>
  <si>
    <t>Transferuri din bugetul de stat către ONG-uri, societăţi comerciale instituţii publice finanţate parţial sau integral din venituri proprii şi alţi benficiari de drept public sau privat necesare susţinerii derulării proiectelor finanţate din FEN postaderare, din sumele încasate în cadrul procedurii top up</t>
  </si>
  <si>
    <t>56.31</t>
  </si>
  <si>
    <t>Transferuri din bugetul de stat către instituţii publice finanţate parţial sau integral din venituri proprii necesare susţinerii derulării proiectelor finanţate din FEN postaderare, din sumele încasate în cadrul procedurii top up</t>
  </si>
  <si>
    <t>56.31.01</t>
  </si>
  <si>
    <t>Transferuri din bugetul de stat către ONG-uri, societăţi comerciale şi alţi beneficiari de drept public sau privat necesare susţinerii derulării proiectelor finanţate din FEN postaderare, din sumele încasate în cadrul procedurii top up</t>
  </si>
  <si>
    <t>56.31.02</t>
  </si>
  <si>
    <t>Transferuri cofinantare publica SEE pentru promotorii de proiect beneficiarii institutii pulbice</t>
  </si>
  <si>
    <t>Transferuri reprezentând cofinanţarea publică în cadrul mecanismului financiar norvegian, pentru promotorii de proiect/beneficiarii instiţutii publice</t>
  </si>
  <si>
    <t>56.36</t>
  </si>
  <si>
    <t>Transferuri reprezentând cofinanţarea publică în cadrul mecanismului SEE, pentru promotorii de proiect/beneficiarii alţii decât instituţii publice</t>
  </si>
  <si>
    <t>56.37</t>
  </si>
  <si>
    <t>Transferuri reprezentând cofinanţarea publică în cadrul mecanismului financiar norvegian, pentru promotorii de proiect/beneficiarii alţii decât instiţutii publice</t>
  </si>
  <si>
    <t>56.38</t>
  </si>
  <si>
    <t>Sume aferente corecţiilor financiare suportate din bugetul de stat</t>
  </si>
  <si>
    <t>56.40</t>
  </si>
  <si>
    <t xml:space="preserve">         Finanţarea externă nerambursabilă*)</t>
  </si>
  <si>
    <t>56.40.02</t>
  </si>
  <si>
    <t>TITLUL IX ASISTENTA SOCIALA (cod 57.01+ 57.02)</t>
  </si>
  <si>
    <t>Asigurari sociale</t>
  </si>
  <si>
    <t>Ajutoare sociale (cod 57.02.01+57.02.04)</t>
  </si>
  <si>
    <t>Ajutoare sociale in numerar</t>
  </si>
  <si>
    <t>57.02.01</t>
  </si>
  <si>
    <t>Ajutoare sociale in natura</t>
  </si>
  <si>
    <t>57.02.02</t>
  </si>
  <si>
    <t>Tichete de crese</t>
  </si>
  <si>
    <t>57.02.03</t>
  </si>
  <si>
    <t xml:space="preserve">Tichete cadou acordate pentru cheltuieli </t>
  </si>
  <si>
    <t>57.02.04</t>
  </si>
  <si>
    <t>Finanţarea naţională</t>
  </si>
  <si>
    <t>Finanţarea externă nerambursabilă</t>
  </si>
  <si>
    <t>Cheltuieli neeligibile</t>
  </si>
  <si>
    <t>Fondul pentru securitate internă (FSI) (cod. 58.08.01+58.08.02+58.08.03)</t>
  </si>
  <si>
    <t>58.08</t>
  </si>
  <si>
    <t>58.08.01</t>
  </si>
  <si>
    <t>58.08.02</t>
  </si>
  <si>
    <t>58.08.03</t>
  </si>
  <si>
    <t>Burse</t>
  </si>
  <si>
    <t>Ajutoare pentru daune provocate de calamitatile naturale</t>
  </si>
  <si>
    <t>Finantarea partidelor politice</t>
  </si>
  <si>
    <t>59.03</t>
  </si>
  <si>
    <t>Sprijinirea organizatiilor cetatenilor apartinand   minoritatilor nationale altele decat cele care primesc subventii de la bugetul de stat potrivit legii</t>
  </si>
  <si>
    <t>59.04</t>
  </si>
  <si>
    <t>Finantarea unor programe si proiecte interetnice si combatere a intolerantei</t>
  </si>
  <si>
    <t>59.05</t>
  </si>
  <si>
    <t xml:space="preserve">Producerea si distribuirea filmelor </t>
  </si>
  <si>
    <t>59.06</t>
  </si>
  <si>
    <t>Sprijinirea  activitatii romanilor de pretutindeni si a organizatiilor reprezentative ale acestora</t>
  </si>
  <si>
    <t>59.07</t>
  </si>
  <si>
    <t>Programe pentru tineret</t>
  </si>
  <si>
    <t>59.08</t>
  </si>
  <si>
    <t>Despăgubiri acordate producatorilor agricoli în caz de calamităţi naturale în agricultură</t>
  </si>
  <si>
    <t>59.09</t>
  </si>
  <si>
    <t>Fond la dispozitia primului-ministru pentru sprijinirea comunitatilor romanesti de pretutindeni</t>
  </si>
  <si>
    <t>59.10</t>
  </si>
  <si>
    <t>Asociatii si fundatii</t>
  </si>
  <si>
    <t>Sustinerea cultelor</t>
  </si>
  <si>
    <t>Contributia statului,  pentru sprijinirea aşezămintelor religioase româneşti din afara granitelor</t>
  </si>
  <si>
    <t>59.13</t>
  </si>
  <si>
    <t>Contributia statului la salarizarea personalului de cult</t>
  </si>
  <si>
    <t>59.14</t>
  </si>
  <si>
    <t>Contributii la salarizarea personalului neclerical</t>
  </si>
  <si>
    <t>Proiecte de comunicare , informare publica si promovarea imaginii si intereselor romanesti peste hotare</t>
  </si>
  <si>
    <t>Despagubiri civile</t>
  </si>
  <si>
    <t>Despăgubiri pentru animale sacrificate în vederea prevenirii şi combaterii epizootiilor</t>
  </si>
  <si>
    <t>59.18</t>
  </si>
  <si>
    <t>Indemnizatia de merit</t>
  </si>
  <si>
    <t>59.19</t>
  </si>
  <si>
    <t>Sume destinate finantarii programelor sportive realizate de structurile sportive de drept privat</t>
  </si>
  <si>
    <t>59.20</t>
  </si>
  <si>
    <t>Comenzi de stat pentru carti si publicatii</t>
  </si>
  <si>
    <t>59.21</t>
  </si>
  <si>
    <t>Actiuni cu caracter stiintific si social-cultural</t>
  </si>
  <si>
    <t>Finantarea Ansamblului "Memorialul victimelor comunismului si al rezistentei Sighet"</t>
  </si>
  <si>
    <t>59.23</t>
  </si>
  <si>
    <t>Finantarea ansamblului "Memorialul revolutiei -Decembrie 1989"din municipiul Timisoara</t>
  </si>
  <si>
    <t>59.24</t>
  </si>
  <si>
    <t>Sume aferente platii creantelor salariale</t>
  </si>
  <si>
    <t>Sume acordate de la bugetul de stat membrilor academiilor</t>
  </si>
  <si>
    <t>59.26</t>
  </si>
  <si>
    <t>Renta viagera agricola</t>
  </si>
  <si>
    <t>59.27</t>
  </si>
  <si>
    <t xml:space="preserve">Finantarea Schitului Romanesc Prodromu de la Muntele Athos </t>
  </si>
  <si>
    <t>59.28</t>
  </si>
  <si>
    <t>Programe si proiecte privind prevenirea si combaterea discriminarii</t>
  </si>
  <si>
    <t>Sume aferente fonduriloe administrate de Eximbank</t>
  </si>
  <si>
    <t>Rambursarea contravalorii unor servicii de navigatie aeriana</t>
  </si>
  <si>
    <t>59.32</t>
  </si>
  <si>
    <t>Sume destinate mentinerii navigabilitatii aeronavelor pentru zboruri speciale</t>
  </si>
  <si>
    <t>59.33</t>
  </si>
  <si>
    <t>Sume alocate pentru intocmirea documentatiilor cadastrale si a publicitatii imobiliare pentru bunurile imobiliare aflate in concesiunea companiei care administreaza infrastructura feroviara</t>
  </si>
  <si>
    <t>59.34</t>
  </si>
  <si>
    <t>Sume alocate pentru spijinirea construirii de locuinte</t>
  </si>
  <si>
    <t>59.35</t>
  </si>
  <si>
    <t>Despăgubiri pentru eliberarea benzilor de frecvenţe radio</t>
  </si>
  <si>
    <t>59.36</t>
  </si>
  <si>
    <t>TITLUL XI CHELTUIELI AFERENTE PROGRAMELOR CU FINANTARE RAMBURSABILA (COD 65.01)</t>
  </si>
  <si>
    <t>Cheltuieli aferente programelor cu finantare rambursabila</t>
  </si>
  <si>
    <t>CHELTUIELI DE CAPITAL (cod 71+72+75)</t>
  </si>
  <si>
    <t>TITLUL XII ACTIVE NEFINANCIARE (cod 71.01+71.02+71.03)</t>
  </si>
  <si>
    <t>Active fixe (inclusiv reparatii capitale) (cod 71.01.01 la 71.01.30)</t>
  </si>
  <si>
    <t>Constructii</t>
  </si>
  <si>
    <t>71.01.01</t>
  </si>
  <si>
    <t>Masini,echipamente si mijloace de transport</t>
  </si>
  <si>
    <t>71.01.02</t>
  </si>
  <si>
    <t>Mobilier, aparatura birotica si alte active corporale</t>
  </si>
  <si>
    <t>71.01.03</t>
  </si>
  <si>
    <t>Microbuze şcolare</t>
  </si>
  <si>
    <t>71.01.04</t>
  </si>
  <si>
    <t>Alte active fixa (inclusiv reparatii capitale)</t>
  </si>
  <si>
    <t>71.01.30</t>
  </si>
  <si>
    <t>Stocuri (cod 71.02.01)</t>
  </si>
  <si>
    <t>Rezerve de stat si de mobilizare</t>
  </si>
  <si>
    <t>71.02.01</t>
  </si>
  <si>
    <t>Reparatii capitale aferente activelor fixe</t>
  </si>
  <si>
    <t>TITLUL XI ACTIVE FINANCIARE (cod 72.01)</t>
  </si>
  <si>
    <t>Active financiare (cod 72.01.01)</t>
  </si>
  <si>
    <t>Participarea la capitalul social al societatilor comerciale</t>
  </si>
  <si>
    <t>72.01.01</t>
  </si>
  <si>
    <t xml:space="preserve">TITLUL XIV FONDUL NATIONAL DE DEZVOLTARE </t>
  </si>
  <si>
    <t>OPERATIUNI FINANCIARE (cod 80+81)</t>
  </si>
  <si>
    <t>TITLUL XIII IMPRUMUTURI (cod 80.01 la  80.30)</t>
  </si>
  <si>
    <t>Împrumuturi acordate pentru obiective aprobate prin conventii bilaterale si interguvernamentale</t>
  </si>
  <si>
    <t>80.01</t>
  </si>
  <si>
    <t>Împrumuturi pentru persoane cu statut de refugiat</t>
  </si>
  <si>
    <t>80.02</t>
  </si>
  <si>
    <t>Imprumuturi pentru institutii si servicii publice sau activitati finantate integral din venituri proprii</t>
  </si>
  <si>
    <t>Imprumuturi din bugetul asigurarilor pentru somaj</t>
  </si>
  <si>
    <t>80.04</t>
  </si>
  <si>
    <t>Imprumuturi acordate pentru construirea, cumpararea, reabilitarea, consolidarea si extinderea unor locuinte</t>
  </si>
  <si>
    <t>80.05</t>
  </si>
  <si>
    <t>Microcredite  acordate persoanelor fizice care desfasoara activitati pe cont propriu, aducatoare de venituri, in vederea intretinerii materiale</t>
  </si>
  <si>
    <t>80.06</t>
  </si>
  <si>
    <t>Împrumuturi acordate pentru protejarea monumentelor istorice</t>
  </si>
  <si>
    <t>80.07</t>
  </si>
  <si>
    <t>Fondul de rulment pentru acoperirea golurilor temporare de casa</t>
  </si>
  <si>
    <t>Imprumuturi acordate de agentiile guvernamentale si  administrate prin agentii de credit</t>
  </si>
  <si>
    <t>Alte imprumuturi</t>
  </si>
  <si>
    <t>80.30</t>
  </si>
  <si>
    <t>TITLUL XIV RAMBURSARI DE CREDITE (cod 81.01+81.02+81.03)</t>
  </si>
  <si>
    <t>Rambursari de credite externe (cod 81.01.01 la 81.01.06)</t>
  </si>
  <si>
    <t>Rambursari de credite externe contractate de ordonatorii de credite</t>
  </si>
  <si>
    <t>81.01.01</t>
  </si>
  <si>
    <t>Rambursari de credite externe garantate si directe subimprumutate</t>
  </si>
  <si>
    <t>81.01.02</t>
  </si>
  <si>
    <t>Rambursari de credite aferente datoriei publice externe locale</t>
  </si>
  <si>
    <t>81.01.05</t>
  </si>
  <si>
    <t>Diferente de curs aferente datoriei publice externe</t>
  </si>
  <si>
    <t>81.01.06</t>
  </si>
  <si>
    <t>Restituiri de  capital din tranzacţii cu derivate financiare</t>
  </si>
  <si>
    <t>81.01.07</t>
  </si>
  <si>
    <t>Rambursari de credite interne (cod 81.02.01 la 81.02.05)</t>
  </si>
  <si>
    <t>Rambursari de credite interne garantate</t>
  </si>
  <si>
    <t>81.02.01</t>
  </si>
  <si>
    <t>Diferente de curs aferente datoriei publice interne</t>
  </si>
  <si>
    <t>81.02.02</t>
  </si>
  <si>
    <t xml:space="preserve">          Rambursari de credite interne </t>
  </si>
  <si>
    <t>81.02.03</t>
  </si>
  <si>
    <t>Rambursari de credite aferente datoriei publice interne locale</t>
  </si>
  <si>
    <t>81.02.05</t>
  </si>
  <si>
    <t>Rambursari de credite in contul imprumuturilor preluate de M.F.P in baza OuG 64/2007</t>
  </si>
  <si>
    <t>Rambursarea imprumuturilor contractate pentru finanţarea proiectelor cu finanţare UE</t>
  </si>
  <si>
    <t>81.04</t>
  </si>
  <si>
    <t xml:space="preserve"> OPERATIUNI IN CURS DE CLARIFICARE(cod. 82)</t>
  </si>
  <si>
    <t>TITLUL XVIII  OPERATIUNI IN CURS DE CLARIFICARE(cod. 82.01)</t>
  </si>
  <si>
    <t>82</t>
  </si>
  <si>
    <t>Cheltuieli din disponibilităţi ale instituţiilor publice, în curs de clarificare</t>
  </si>
  <si>
    <t>82.01</t>
  </si>
  <si>
    <t>TITLUL XV PLATI EFECTUATE IN ANII PRECEDENTI SI RECUPERATE IN ANUL CURENT (COD 85.01)</t>
  </si>
  <si>
    <t>Plati efectuate in anii precedenti si recuperate in anul curent</t>
  </si>
  <si>
    <t xml:space="preserve">      Plăţi efectuate în anii precedenţi  şi recuperate în anul curent  aferente cheltuielilor curente şi operaţiunilor financiare ale altor instituţii publice</t>
  </si>
  <si>
    <t>85.01.03</t>
  </si>
  <si>
    <t xml:space="preserve">      Plăţi efectuate în anii precedenţi  şi recuperate în anul curent  aferente cheltuielilor de capital ale altor instituţii publice</t>
  </si>
  <si>
    <t>85.01.04</t>
  </si>
  <si>
    <t xml:space="preserve">      Plăţi efectuate în anii precedenţi  şi recuperate în anul curent aferente fondurilor externe nerambursabile</t>
  </si>
  <si>
    <t>85.01.05</t>
  </si>
  <si>
    <t>TITLUL XIV REZERVE, EXCEDENT/DEFICIT</t>
  </si>
  <si>
    <t>Rezerve</t>
  </si>
  <si>
    <t>Excedent</t>
  </si>
  <si>
    <t>Deficit</t>
  </si>
  <si>
    <t>*) Se inscriu denumirea si simbolul capitolelor si subcapitolelor din bugetul aprobat, detaliate pe titluri, articole, alineate, paragrafe, pe structura clasificatiei economice</t>
  </si>
  <si>
    <t>(bugetul de stat, bugetele locale, bugetul asigurarilor sociale de stat, bugetul asigurarilor pentru somaj, bugetul Fondului national unic de asigurari sociale de sanatate,</t>
  </si>
  <si>
    <t>credite externe, credite interne, fonduri externe nerambursabile, venituri proprii, venituri proprii si subventii).</t>
  </si>
  <si>
    <t>Decontari privind incheierea executiei bugetului de stat din anul curent (ct. 4890000)</t>
  </si>
  <si>
    <t>Avansuri acordate (ct. 2320000+2340000+4090101+4090102)</t>
  </si>
  <si>
    <t>Avansuri  primite (ct. 4190000)</t>
  </si>
  <si>
    <t>Ministerul Mediului</t>
  </si>
  <si>
    <t>financiar contabil,</t>
  </si>
  <si>
    <t>58.15.03</t>
  </si>
  <si>
    <t>58.15.02</t>
  </si>
  <si>
    <t>58.15.01</t>
  </si>
  <si>
    <t>58.15</t>
  </si>
  <si>
    <t>58.01.03</t>
  </si>
  <si>
    <t>58.01.02</t>
  </si>
  <si>
    <t>58.01.01</t>
  </si>
  <si>
    <t>58.01</t>
  </si>
  <si>
    <t>Programe din FEDR</t>
  </si>
  <si>
    <t>Proiecte cu finantare din fonduri externe nerambursabile aferente cadrului financiar 2014-2020</t>
  </si>
  <si>
    <t>10.03.07</t>
  </si>
  <si>
    <t>Contributia asiguratorie pentru munca</t>
  </si>
  <si>
    <t>59.40</t>
  </si>
  <si>
    <t>58.02</t>
  </si>
  <si>
    <t>Programe din fondul social european</t>
  </si>
  <si>
    <t>58.02.01</t>
  </si>
  <si>
    <t>58.02.02</t>
  </si>
  <si>
    <t>58.02.03</t>
  </si>
  <si>
    <t>58.16</t>
  </si>
  <si>
    <t>58.16.01</t>
  </si>
  <si>
    <t>58.16.02</t>
  </si>
  <si>
    <t>58.16.03</t>
  </si>
  <si>
    <t>Alte facilitati si instrumente postaderare</t>
  </si>
  <si>
    <t>Alte programe comunitare finantate in perioada 2014-2020</t>
  </si>
  <si>
    <t>TITLUL X ALTE CHELTUIELI (cod 59.01 la 59.40)</t>
  </si>
  <si>
    <t>Sume aferente persoanelor cu handicap neicadrate</t>
  </si>
  <si>
    <r>
      <t xml:space="preserve"> </t>
    </r>
    <r>
      <rPr>
        <b/>
        <sz val="8"/>
        <color indexed="8"/>
        <rFont val="Arial"/>
        <family val="2"/>
      </rPr>
      <t>Sume aferente Fondului de Solidaritate al Uniunii Europene (cod 56.40.02)</t>
    </r>
  </si>
  <si>
    <r>
      <t xml:space="preserve">Active fixe necorporale </t>
    </r>
    <r>
      <rPr>
        <sz val="10"/>
        <rFont val="Arial"/>
        <family val="2"/>
      </rPr>
      <t>(ct.2030000+2050000+2060000+2080100+2080200+ 2330000 -2800300-2800500-2800800-2900400-2900500-2900800-2930100*)</t>
    </r>
  </si>
  <si>
    <r>
      <t xml:space="preserve">Instalaţii tehnice, mijloace de transport, animale, plantaţii, mobilier, aparatură birotică şi alte active corporale  </t>
    </r>
    <r>
      <rPr>
        <sz val="10"/>
        <rFont val="Arial"/>
        <family val="2"/>
      </rPr>
      <t>(ct.2130100+2130200+2130300+2130400+2140000+2310000 -2810300-2810400-2910300-2910400-2930200*)</t>
    </r>
  </si>
  <si>
    <r>
      <t xml:space="preserve">Terenuri şi clădiri                              </t>
    </r>
    <r>
      <rPr>
        <sz val="10"/>
        <rFont val="Arial"/>
        <family val="2"/>
      </rPr>
      <t xml:space="preserve"> (ct.2110100+2110200+2120000+2310000-2810100-2810200 -2910100-2910200-2930200)</t>
    </r>
  </si>
  <si>
    <r>
      <t xml:space="preserve">Alte active nefinanciare                                                                 </t>
    </r>
    <r>
      <rPr>
        <sz val="10"/>
        <rFont val="Arial"/>
        <family val="2"/>
      </rPr>
      <t xml:space="preserve">(ct.2150000) </t>
    </r>
    <r>
      <rPr>
        <b/>
        <sz val="10"/>
        <rFont val="Arial"/>
        <family val="2"/>
      </rPr>
      <t xml:space="preserve"> </t>
    </r>
  </si>
  <si>
    <r>
      <t xml:space="preserve">Active financiare necurente (investiţii pe termen lung) peste un an                                            </t>
    </r>
    <r>
      <rPr>
        <sz val="10"/>
        <rFont val="Arial"/>
        <family val="2"/>
      </rPr>
      <t>(ct.2600100+2600200+2600300+2650000+ 2670201+ 2670202+ 2670203+2670204+2670205+2670208 -2960101-2960102 -2960103 -2960200),  din care:</t>
    </r>
  </si>
  <si>
    <r>
      <t xml:space="preserve">Creante necurente – sume ce urmează a fi încasate după o perioada mai mare de un an </t>
    </r>
    <r>
      <rPr>
        <sz val="10"/>
        <rFont val="Arial"/>
        <family val="2"/>
      </rPr>
      <t xml:space="preserve">(ct.4110201+4110208+4130200+4280202+4610201+ 4610209 - 4910200 - 4960200),  din care:  </t>
    </r>
  </si>
  <si>
    <r>
      <t xml:space="preserve">Stocuri               </t>
    </r>
    <r>
      <rPr>
        <sz val="10"/>
        <rFont val="Arial"/>
        <family val="2"/>
      </rPr>
      <t>(ct.3010000+3020100+3020200+3020300+3020400+ 3020500+ 3020600+ 3020700+3020800+3020900+ 3030100+3030200+ 3040100+ 3040200+3050100+ 3050200+3070000+3090000+ 3310000+ 3320000+ 3410000+3450000+3460000+3470000+ 3490000+  3510100+ 3510200+3540100+ 3540500+3540600+ 3560000+ 3570000+ 3580000+ 3590000+3610000+ 3710000+ 3810000+/-3480000+/-3780000-3910000 -3920100-3920200 -3930000-3940100-3940500-3940600-3950100-3950200-3950300-3950400-3950600-3950700-3950800-3960000-3970000-3980000)</t>
    </r>
  </si>
  <si>
    <r>
      <t xml:space="preserve">Creanţe din operaţiuni comerciale, avansuri şi alte decontări </t>
    </r>
    <r>
      <rPr>
        <sz val="10"/>
        <rFont val="Arial"/>
        <family val="2"/>
      </rPr>
      <t>(ct.2320000+2340000+4090101+4090102+4110101+ 4110108+ 4130100+ 4180000+4250000+4280102+ 4610101+  4610109 +4730109**+4810101+ 4810102+ 4810103+4810200+ 4810300+4810900+ 4820000+ 4830000 + 4890000 - 4910100- 4960100+5120800), din care:</t>
    </r>
  </si>
  <si>
    <r>
      <t xml:space="preserve">Creanţe comerciale şi avansuri </t>
    </r>
    <r>
      <rPr>
        <sz val="10"/>
        <rFont val="Arial"/>
        <family val="2"/>
      </rPr>
      <t>(ct.2320000+2340000+4090101+4090102+ 4110101+ 4110108+ 4130100 +4180000+4610101 - 4910100 - 4960100),       din care :</t>
    </r>
  </si>
  <si>
    <r>
      <t>Creanţe bugetare</t>
    </r>
    <r>
      <rPr>
        <sz val="10"/>
        <rFont val="Arial"/>
        <family val="2"/>
      </rPr>
      <t xml:space="preserve">                                                                               (ct. 4310100**+4310200**+4310300**+4310400**+ 4310500**+ 4310700**+4370100**+4370200**+ 4370300**+ 4420400+ 4420800**+ 4440000**+ 4460000** 4480200+ 4610102+ 4630000+ 4640000 + 4650100+4650200+4660401+ 4660402+ 4660500+ 4660900+ 4810101**+ 4810102**+ 4810103**+ 4810900**+ 4820000** - 4970000), din care:</t>
    </r>
  </si>
  <si>
    <r>
      <t xml:space="preserve">  Creanţe  din operaţiuni cu fonduri externe nerambursabile şi fonduri de la buget </t>
    </r>
    <r>
      <rPr>
        <sz val="10"/>
        <rFont val="Arial"/>
        <family val="2"/>
      </rPr>
      <t>(ct.4500100+4500300+4500501+4500502+4500503+ 4500504+ 4500505+4500700+ 4510100+4510300 +  4510500 +4530100+ 4540100+4540301+4540302+ 4540501+ 4540502+4540503+ 4540504+4550100+ 4550301+4550302+ 4550303+ 4560100+ 4560303+ 4560309+ 4570100+4570201+4570202+4570203+ 4570205+4570206+4570209+4570301+4570302+ 4570309+ 4580100+ 4580301+4580302+ 4610103+ 4730103** +4740000+ 4760000),        din care:</t>
    </r>
  </si>
  <si>
    <r>
      <t xml:space="preserve">Împrumuturi pe termen scurt acordate     </t>
    </r>
    <r>
      <rPr>
        <sz val="10"/>
        <rFont val="Arial"/>
        <family val="2"/>
      </rPr>
      <t>(ct.2670101+2670102+2670103+2670104+2670105+ 2670108+ 2670601 +2670602+ 2670603+2670604+ 2670605+ 2670609+ 4680101+ 4680102 +4680103+ 4680104 +4680105+4680106+ 4680107+ 4680108+ 4680109 + 4690103+4690105+ 4690106+ 4690108+ 4690109)</t>
    </r>
  </si>
  <si>
    <r>
      <t xml:space="preserve">  Investiţii pe termen scurt </t>
    </r>
    <r>
      <rPr>
        <sz val="10"/>
        <rFont val="Arial"/>
        <family val="2"/>
      </rPr>
      <t>(ct.5050000-5950000)</t>
    </r>
  </si>
  <si>
    <r>
      <t xml:space="preserve">Conturi la trezorerie, casa în lei </t>
    </r>
    <r>
      <rPr>
        <sz val="10"/>
        <rFont val="Arial"/>
        <family val="2"/>
      </rPr>
      <t xml:space="preserve">(ct.5100000+5120101+5120501+5130101+5130301+5130302+ 5140101 +5140301+5140302+ 5150101+5150103+ 5150301 + 5150500+5150600+5160101+5160301+5160302+51701015170301+5170302+ 5200100 + 5210100 + 5210300 + 5230000 + 5250101 + 5250102 + 5250301+5250302 + 5250400 + 5260000 +5270000 + 5280000 + 5290101+  5290201+ 5290301 + 5290400+ 5290901+5310101+ 5500101+ 5520000+ 5550101 +5550400+ 5570101+  5580101 + 5580201+ 5590101+ 5600101 + 5600300+ 5600401+ 5610100 + 5610300+ 5620101 +5620300+5620401+ 5710100 +  5710300 + 5710400 + 5740101 + 5740102+ 5740301+ 5740302 +5740400 +5750100 + 5750300 + 5750400-7700000) </t>
    </r>
  </si>
  <si>
    <r>
      <t xml:space="preserve"> </t>
    </r>
    <r>
      <rPr>
        <sz val="10"/>
        <rFont val="Arial"/>
        <family val="2"/>
      </rPr>
      <t xml:space="preserve">depozite </t>
    </r>
  </si>
  <si>
    <r>
      <t xml:space="preserve">Conturi la instituţii de credit, BNR, casă în valută                        </t>
    </r>
    <r>
      <rPr>
        <sz val="10"/>
        <rFont val="Arial"/>
        <family val="2"/>
      </rPr>
      <t xml:space="preserve">(ct. 5110101+5110102+5120102+5120402+5120502 +5130102 + 5130202+ 5140102 + 5140202 +  5150102 + 5150202 + 5150302+ 5160102+ 5160202 + 5170102 + 5170202  + 5290102 + 5290202 + 5290302+ 5290902 + 5310402 + 5410102 + 5410202 + 5500102 + 5550102+ 5550202 + 5570202 + 5580102 +5580202+ 5580302 + 5580303+5590102 + 5590202+ 5600102 +5600103+5620102+5620103+ 5600402)  </t>
    </r>
  </si>
  <si>
    <r>
      <t xml:space="preserve">Conturi de disponibilităţi ale Trezoreriei Centrale şi ale trezoreriilor teritoriale </t>
    </r>
    <r>
      <rPr>
        <sz val="10"/>
        <rFont val="Arial"/>
        <family val="2"/>
      </rPr>
      <t xml:space="preserve">(ct.5120600+5120700+5120901+5120902+5121000+ 5240100+   5240200+5240300+5550101+5550102+5550103-7700000) </t>
    </r>
  </si>
  <si>
    <r>
      <t xml:space="preserve">Cheltuieli în avans </t>
    </r>
    <r>
      <rPr>
        <sz val="10"/>
        <rFont val="Arial"/>
        <family val="2"/>
      </rPr>
      <t>(ct. 4710000 )</t>
    </r>
  </si>
  <si>
    <r>
      <t xml:space="preserve">Sume necurente- sume ce urmează a fi  plătite după o perioadă mai mare de un an </t>
    </r>
    <r>
      <rPr>
        <sz val="10"/>
        <rFont val="Arial"/>
        <family val="2"/>
      </rPr>
      <t>(ct.2690200+4010200+4030200+4040200+4050200+4280201+ 4620201+ 4620209 + 5090000),  din care:</t>
    </r>
  </si>
  <si>
    <r>
      <t xml:space="preserve">Împrumuturi pe termen lung </t>
    </r>
    <r>
      <rPr>
        <sz val="10"/>
        <rFont val="Arial"/>
        <family val="2"/>
      </rPr>
      <t>(ct.1610200+1620200+1630200+1640200+1650200 +1660201+ 1660202+1660203+ 1660204+1670201+ 1670202+1670203 +1670208 +1670209</t>
    </r>
    <r>
      <rPr>
        <b/>
        <sz val="10"/>
        <rFont val="Arial"/>
        <family val="2"/>
      </rPr>
      <t>-</t>
    </r>
    <r>
      <rPr>
        <sz val="10"/>
        <rFont val="Arial"/>
        <family val="2"/>
      </rPr>
      <t>1690200)</t>
    </r>
  </si>
  <si>
    <r>
      <t xml:space="preserve">Provizioane                                                                                              </t>
    </r>
    <r>
      <rPr>
        <sz val="10"/>
        <rFont val="Arial"/>
        <family val="2"/>
      </rPr>
      <t>(ct. 1510201+1510202+1510203+1510204+1510208)</t>
    </r>
  </si>
  <si>
    <r>
      <t xml:space="preserve">DATORII CURENTE - sume ce urmează a fi plătite </t>
    </r>
    <r>
      <rPr>
        <b/>
        <i/>
        <sz val="10"/>
        <rFont val="Arial"/>
        <family val="2"/>
      </rPr>
      <t xml:space="preserve"> </t>
    </r>
    <r>
      <rPr>
        <b/>
        <sz val="10"/>
        <rFont val="Arial"/>
        <family val="2"/>
      </rPr>
      <t xml:space="preserve"> într-o perioadă de până la un an  </t>
    </r>
  </si>
  <si>
    <r>
      <t>Datorii comerciale,  avansuri şi alte decontări</t>
    </r>
    <r>
      <rPr>
        <sz val="10"/>
        <rFont val="Arial"/>
        <family val="2"/>
      </rPr>
      <t xml:space="preserve">  (ct.2690100+4010100+4030100+4040100+4050100+ 4080000+ 4190000+ 4620101+4620109 +4730109+ 4810101+4810102+ 4810103+4810200+ 4810300+ 4810900+4820000+ 4830000+ 4890000+ 5090000+ 5120800),  din care:</t>
    </r>
  </si>
  <si>
    <r>
      <t xml:space="preserve">Datorii către bugete                                                                                </t>
    </r>
    <r>
      <rPr>
        <sz val="10"/>
        <rFont val="Arial"/>
        <family val="2"/>
      </rPr>
      <t>(ct. 4310100+4310200 + 4310300 + 4310400 + 4310500+ 4310700+ 4370100 + 4370200 + 4370300 + 4400000+4410000+ 4420300 + 4420800+ 4440000+ 4460000+ 4480100 +4550501+ 4550502+ 4550503+4620109+ 4670100+ 4670200+ 4670300+ 4670400+ 4670500+ 4670900+ 4730109+4810900+ 4820000), din care:</t>
    </r>
  </si>
  <si>
    <r>
      <t xml:space="preserve">Datorii din operaţiuni cu Fonduri externe nerambursabile şi fonduri de la buget, alte datorii către alte organisme internaţionale                                             </t>
    </r>
    <r>
      <rPr>
        <sz val="10"/>
        <rFont val="Arial"/>
        <family val="2"/>
      </rPr>
      <t>(ct.4500200+4500400+4500600+4510200+ 4510401+4540402+ 4540409+4510601+4510602 + 4510603+4510605+4510606+ 4510609+ 4520100 + 4520200+4530200+4540200+ 4540401+ 4540402+ 4540601+4540602+4540603+ 4550200+ 4550401+ 4550402+4550403+4550404+4560400+ 4580401+ 4580402+ 4580501+4580502+4590000+ 4620103+ 4730103+4760000)</t>
    </r>
  </si>
  <si>
    <r>
      <t xml:space="preserve">Împrumuturi pe termen scurt - sume ce urmează a fi  plătite într-o perioadă de până la  un an </t>
    </r>
    <r>
      <rPr>
        <sz val="10"/>
        <rFont val="Arial"/>
        <family val="2"/>
      </rPr>
      <t>(ct.5180601+5180603+5180604+5180605+5180606 + 5180608+ 5180609+5180800+5190101+5190102 + 5190103+ 5190104+ 5190105+ 5190106+ 5190107+ 5190108+5190109+5190110+ 5190180+ 5190190 )</t>
    </r>
  </si>
  <si>
    <r>
      <t>Împrumuturi pe termen lung – sume ce urmează</t>
    </r>
    <r>
      <rPr>
        <sz val="10"/>
        <rFont val="Arial"/>
        <family val="2"/>
      </rPr>
      <t xml:space="preserve"> </t>
    </r>
    <r>
      <rPr>
        <b/>
        <sz val="10"/>
        <rFont val="Arial"/>
        <family val="2"/>
      </rPr>
      <t xml:space="preserve">a fi  plătite în cursul exerciţiului curent  </t>
    </r>
    <r>
      <rPr>
        <sz val="10"/>
        <rFont val="Arial"/>
        <family val="2"/>
      </rPr>
      <t>(ct.1610100+1620100+1630100+1640100+1650100+ 1660101+ 1660102 +1660103+1660104+1670101+ 1670102+1670103+ 1670108+1670109+ 1680100 + 1680200+1680300 +1680400+ 1680500+1680701+ 1680702+ 1680703+1680708+1680709 -1690100)</t>
    </r>
  </si>
  <si>
    <r>
      <t xml:space="preserve">Salariile angajaţilor </t>
    </r>
    <r>
      <rPr>
        <sz val="10"/>
        <rFont val="Arial"/>
        <family val="2"/>
      </rPr>
      <t>(ct.4210000+4230000+4260000+4270100+  4270300+ 4280101)</t>
    </r>
  </si>
  <si>
    <r>
      <t xml:space="preserve">Alte drepturi cuvenite  altor categorii de persoane (pensii, indemnizaţii de şomaj, burse) </t>
    </r>
    <r>
      <rPr>
        <sz val="10"/>
        <rFont val="Arial"/>
        <family val="2"/>
      </rPr>
      <t>(ct.4220100+4220200+4240000+4260000+4270200+ 4270300+ 4290000+ 4380000), din care:</t>
    </r>
  </si>
  <si>
    <r>
      <t xml:space="preserve">Venituri în avans </t>
    </r>
    <r>
      <rPr>
        <sz val="10"/>
        <rFont val="Arial"/>
        <family val="2"/>
      </rPr>
      <t>(ct.4720000)</t>
    </r>
  </si>
  <si>
    <r>
      <t xml:space="preserve">Provizioane                                                                                                     </t>
    </r>
    <r>
      <rPr>
        <sz val="10"/>
        <rFont val="Arial"/>
        <family val="2"/>
      </rPr>
      <t xml:space="preserve">(ct.1510101+1510102+1510103+1510104+ 1510108) </t>
    </r>
  </si>
  <si>
    <r>
      <t xml:space="preserve">Rezerve, fonduri </t>
    </r>
    <r>
      <rPr>
        <sz val="10"/>
        <rFont val="Arial"/>
        <family val="2"/>
      </rPr>
      <t>(ct.1000000+1010000+1020101+1020102+1030000+1040101+1040102+ 1050100+ 1050200+ 1050300+1050400+1050500+ 1060000+ 1320000+ 1330000+</t>
    </r>
    <r>
      <rPr>
        <b/>
        <sz val="10"/>
        <rFont val="Arial"/>
        <family val="2"/>
      </rPr>
      <t xml:space="preserve">1390100)  </t>
    </r>
  </si>
  <si>
    <r>
      <t xml:space="preserve">Rezultatul reportat                                                                                 </t>
    </r>
    <r>
      <rPr>
        <sz val="10"/>
        <rFont val="Arial"/>
        <family val="2"/>
      </rPr>
      <t>(ct.1170000- sold creditor)</t>
    </r>
    <r>
      <rPr>
        <b/>
        <sz val="10"/>
        <rFont val="Arial"/>
        <family val="2"/>
      </rPr>
      <t xml:space="preserve">   </t>
    </r>
  </si>
  <si>
    <r>
      <t xml:space="preserve">Rezultatul reportat                                                                             </t>
    </r>
    <r>
      <rPr>
        <sz val="10"/>
        <rFont val="Arial"/>
        <family val="2"/>
      </rPr>
      <t>(ct.1170000- sold debitor)</t>
    </r>
  </si>
  <si>
    <r>
      <t xml:space="preserve">Rezultatul patrimonial al exercitiului                                         </t>
    </r>
    <r>
      <rPr>
        <sz val="10"/>
        <rFont val="Arial"/>
        <family val="2"/>
      </rPr>
      <t>(ct.1210000- sold creditor)</t>
    </r>
  </si>
  <si>
    <r>
      <t xml:space="preserve">Rezultatul patrimonial al exercitiului                                            </t>
    </r>
    <r>
      <rPr>
        <sz val="10"/>
        <rFont val="Arial"/>
        <family val="2"/>
      </rPr>
      <t>(ct.1210000- sold debitor)</t>
    </r>
  </si>
  <si>
    <t>Vouchere de vacanta</t>
  </si>
  <si>
    <t>la data de 31.12.2018</t>
  </si>
  <si>
    <t>BILANT la data de 31.12.2018</t>
  </si>
  <si>
    <t>APM GIURGIU</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</si>
</sst>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0"/>
      <name val="Arial"/>
    </font>
    <font>
      <sz val="11"/>
      <color theme="1"/>
      <name val="Calibri"/>
      <family val="2"/>
      <scheme val="minor"/>
    </font>
    <font>
      <sz val="10"/>
      <name val="Arial"/>
      <family val="2"/>
      <charset val="238"/>
    </font>
    <font>
      <sz val="10"/>
      <name val="Arial"/>
      <family val="2"/>
    </font>
    <font>
      <b/>
      <sz val="10"/>
      <name val="Arial"/>
      <family val="2"/>
    </font>
    <font>
      <sz val="8"/>
      <name val="Arial"/>
      <family val="2"/>
    </font>
    <font>
      <b/>
      <sz val="10"/>
      <name val="Arial"/>
      <family val="2"/>
      <charset val="238"/>
    </font>
    <font>
      <sz val="10"/>
      <color indexed="8"/>
      <name val="Arial"/>
      <family val="2"/>
    </font>
    <font>
      <b/>
      <sz val="11"/>
      <name val="Arial"/>
      <family val="2"/>
    </font>
    <font>
      <b/>
      <sz val="11"/>
      <name val="Arial"/>
      <family val="2"/>
      <charset val="238"/>
    </font>
    <font>
      <sz val="11"/>
      <name val="Arial"/>
      <family val="2"/>
    </font>
    <font>
      <sz val="10"/>
      <color indexed="8"/>
      <name val="Arial"/>
      <family val="2"/>
      <charset val="238"/>
    </font>
    <font>
      <b/>
      <sz val="10"/>
      <color indexed="8"/>
      <name val="Arial"/>
      <family val="2"/>
    </font>
    <font>
      <i/>
      <sz val="10"/>
      <name val="Arial"/>
      <family val="2"/>
    </font>
    <font>
      <b/>
      <sz val="11"/>
      <color indexed="8"/>
      <name val="Arial"/>
      <family val="2"/>
      <charset val="238"/>
    </font>
    <font>
      <b/>
      <sz val="8"/>
      <color indexed="81"/>
      <name val="Tahoma"/>
      <family val="2"/>
    </font>
    <font>
      <sz val="8"/>
      <color indexed="81"/>
      <name val="Tahoma"/>
      <family val="2"/>
    </font>
    <font>
      <sz val="10"/>
      <name val="Arial"/>
      <family val="2"/>
      <charset val="238"/>
    </font>
    <font>
      <sz val="11"/>
      <color indexed="8"/>
      <name val="Arial"/>
      <family val="2"/>
    </font>
    <font>
      <b/>
      <sz val="10"/>
      <name val="Courier New"/>
      <family val="3"/>
    </font>
    <font>
      <sz val="10"/>
      <name val="Courier New"/>
      <family val="3"/>
    </font>
    <font>
      <sz val="8"/>
      <name val="Arial"/>
      <family val="2"/>
      <charset val="238"/>
    </font>
    <font>
      <b/>
      <sz val="8"/>
      <color indexed="8"/>
      <name val="Arial"/>
      <family val="2"/>
    </font>
    <font>
      <b/>
      <sz val="8"/>
      <color indexed="10"/>
      <name val="Arial"/>
      <family val="2"/>
    </font>
    <font>
      <b/>
      <sz val="8"/>
      <name val="Arial"/>
      <family val="2"/>
    </font>
    <font>
      <sz val="12"/>
      <name val="Arial"/>
      <family val="2"/>
      <charset val="238"/>
    </font>
    <font>
      <b/>
      <sz val="12"/>
      <name val="Arial"/>
      <family val="2"/>
    </font>
    <font>
      <sz val="12"/>
      <name val="Arial"/>
      <family val="2"/>
    </font>
    <font>
      <sz val="8"/>
      <color indexed="8"/>
      <name val="Arial"/>
      <family val="2"/>
    </font>
    <font>
      <b/>
      <i/>
      <sz val="10"/>
      <name val="Arial"/>
      <family val="2"/>
    </font>
    <font>
      <sz val="11"/>
      <color theme="1"/>
      <name val="Calibri"/>
      <family val="2"/>
      <charset val="238"/>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2F8EE"/>
        <bgColor indexed="64"/>
      </patternFill>
    </fill>
  </fills>
  <borders count="39">
    <border>
      <left/>
      <right/>
      <top/>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8"/>
      </right>
      <top style="thin">
        <color indexed="8"/>
      </top>
      <bottom style="thin">
        <color indexed="8"/>
      </bottom>
      <diagonal/>
    </border>
    <border>
      <left style="medium">
        <color indexed="64"/>
      </left>
      <right/>
      <top style="thin">
        <color indexed="8"/>
      </top>
      <bottom style="thin">
        <color indexed="8"/>
      </bottom>
      <diagonal/>
    </border>
  </borders>
  <cellStyleXfs count="13">
    <xf numFmtId="0" fontId="0" fillId="0" borderId="0"/>
    <xf numFmtId="0" fontId="3" fillId="0" borderId="0"/>
    <xf numFmtId="0" fontId="3" fillId="0" borderId="0"/>
    <xf numFmtId="0" fontId="2" fillId="0" borderId="0"/>
    <xf numFmtId="0" fontId="17" fillId="0" borderId="0"/>
    <xf numFmtId="0" fontId="2" fillId="0" borderId="0"/>
    <xf numFmtId="0" fontId="17" fillId="0" borderId="0"/>
    <xf numFmtId="0" fontId="2" fillId="0" borderId="0"/>
    <xf numFmtId="0" fontId="17" fillId="0" borderId="0"/>
    <xf numFmtId="0" fontId="11" fillId="0" borderId="0"/>
    <xf numFmtId="0" fontId="2" fillId="0" borderId="0"/>
    <xf numFmtId="0" fontId="30" fillId="0" borderId="0"/>
    <xf numFmtId="0" fontId="1" fillId="0" borderId="0"/>
  </cellStyleXfs>
  <cellXfs count="339">
    <xf numFmtId="0" fontId="0" fillId="0" borderId="0" xfId="0"/>
    <xf numFmtId="0" fontId="4" fillId="0" borderId="0" xfId="0" applyNumberFormat="1" applyFont="1" applyFill="1" applyAlignment="1" applyProtection="1">
      <alignment horizontal="center" vertical="center"/>
    </xf>
    <xf numFmtId="0" fontId="0" fillId="0" borderId="0" xfId="0" applyNumberFormat="1" applyFill="1" applyAlignment="1" applyProtection="1">
      <alignment vertical="center"/>
    </xf>
    <xf numFmtId="0" fontId="0" fillId="0" borderId="0" xfId="0" applyNumberFormat="1" applyFill="1" applyBorder="1" applyAlignment="1" applyProtection="1">
      <alignment vertical="center"/>
    </xf>
    <xf numFmtId="0" fontId="0" fillId="0" borderId="0" xfId="0" applyNumberFormat="1" applyBorder="1" applyAlignment="1" applyProtection="1">
      <alignment vertical="center"/>
    </xf>
    <xf numFmtId="0" fontId="0" fillId="0" borderId="0" xfId="0" applyNumberFormat="1" applyAlignment="1">
      <alignment vertical="center"/>
    </xf>
    <xf numFmtId="0" fontId="4" fillId="0" borderId="0" xfId="0" applyNumberFormat="1" applyFont="1" applyFill="1" applyBorder="1" applyAlignment="1" applyProtection="1">
      <alignment horizontal="right" vertical="center"/>
    </xf>
    <xf numFmtId="0" fontId="0" fillId="0" borderId="0" xfId="0" applyNumberFormat="1" applyFill="1" applyAlignment="1" applyProtection="1">
      <alignment horizontal="center" vertical="center"/>
    </xf>
    <xf numFmtId="0" fontId="0" fillId="0" borderId="0" xfId="0" applyNumberFormat="1" applyFill="1" applyAlignment="1" applyProtection="1">
      <alignment vertical="center" wrapText="1"/>
    </xf>
    <xf numFmtId="0" fontId="0" fillId="0" borderId="0" xfId="0" applyNumberFormat="1" applyBorder="1" applyAlignment="1" applyProtection="1">
      <alignment horizontal="right" vertical="center"/>
    </xf>
    <xf numFmtId="0" fontId="0" fillId="0" borderId="0" xfId="0" applyNumberFormat="1" applyAlignment="1">
      <alignment horizontal="right" vertical="center"/>
    </xf>
    <xf numFmtId="0" fontId="0" fillId="0" borderId="0" xfId="0" applyNumberFormat="1" applyFill="1" applyBorder="1" applyAlignment="1" applyProtection="1">
      <alignment horizontal="center" vertical="center"/>
    </xf>
    <xf numFmtId="0" fontId="0" fillId="0" borderId="0" xfId="0" applyNumberFormat="1" applyBorder="1" applyAlignment="1" applyProtection="1">
      <alignment horizontal="center" vertical="center"/>
    </xf>
    <xf numFmtId="0" fontId="0" fillId="0" borderId="0" xfId="0" applyNumberFormat="1" applyAlignment="1">
      <alignment horizontal="center" vertical="center"/>
    </xf>
    <xf numFmtId="0" fontId="4" fillId="0" borderId="7"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6" xfId="0" applyNumberFormat="1" applyFont="1" applyBorder="1" applyAlignment="1">
      <alignment horizontal="center" vertical="center" wrapText="1"/>
    </xf>
    <xf numFmtId="0" fontId="0" fillId="0" borderId="0" xfId="0" applyNumberFormat="1" applyAlignment="1">
      <alignment horizontal="center" vertical="center" wrapText="1"/>
    </xf>
    <xf numFmtId="0" fontId="4" fillId="0" borderId="6" xfId="0" applyNumberFormat="1" applyFont="1" applyFill="1" applyBorder="1" applyAlignment="1">
      <alignment horizontal="center" vertical="center"/>
    </xf>
    <xf numFmtId="0" fontId="4" fillId="0" borderId="7" xfId="0" applyNumberFormat="1" applyFont="1" applyBorder="1" applyAlignment="1">
      <alignment horizontal="center" vertical="center"/>
    </xf>
    <xf numFmtId="0" fontId="4" fillId="0" borderId="4" xfId="0" applyNumberFormat="1" applyFont="1" applyBorder="1" applyAlignment="1">
      <alignment horizontal="center" vertical="center"/>
    </xf>
    <xf numFmtId="0" fontId="4" fillId="0" borderId="6" xfId="0" applyNumberFormat="1" applyFont="1" applyBorder="1" applyAlignment="1">
      <alignment horizontal="center" vertical="center"/>
    </xf>
    <xf numFmtId="0" fontId="12" fillId="0" borderId="6" xfId="9" applyNumberFormat="1" applyFont="1" applyFill="1" applyBorder="1" applyAlignment="1">
      <alignment horizontal="center" vertical="center" wrapText="1"/>
    </xf>
    <xf numFmtId="0" fontId="12" fillId="0" borderId="6" xfId="9" applyNumberFormat="1" applyFont="1" applyFill="1" applyBorder="1" applyAlignment="1">
      <alignment horizontal="left" vertical="center" wrapText="1"/>
    </xf>
    <xf numFmtId="0" fontId="0" fillId="0" borderId="7" xfId="0" applyNumberFormat="1" applyBorder="1" applyAlignment="1">
      <alignment vertical="center"/>
    </xf>
    <xf numFmtId="0" fontId="0" fillId="0" borderId="4" xfId="0" applyNumberFormat="1" applyBorder="1" applyAlignment="1">
      <alignment vertical="center"/>
    </xf>
    <xf numFmtId="0" fontId="0" fillId="0" borderId="6" xfId="0" applyNumberFormat="1" applyBorder="1" applyAlignment="1">
      <alignment vertical="center"/>
    </xf>
    <xf numFmtId="0" fontId="0" fillId="0" borderId="7" xfId="0" applyNumberFormat="1" applyBorder="1" applyAlignment="1">
      <alignment horizontal="right" vertical="center"/>
    </xf>
    <xf numFmtId="0" fontId="0" fillId="0" borderId="4" xfId="0" applyNumberFormat="1" applyBorder="1" applyAlignment="1">
      <alignment horizontal="right" vertical="center"/>
    </xf>
    <xf numFmtId="0" fontId="0" fillId="0" borderId="6" xfId="0" applyNumberFormat="1" applyBorder="1" applyAlignment="1">
      <alignment horizontal="right" vertical="center"/>
    </xf>
    <xf numFmtId="0" fontId="11" fillId="0" borderId="7" xfId="9" applyNumberFormat="1" applyFont="1" applyFill="1" applyBorder="1" applyAlignment="1">
      <alignment horizontal="right" vertical="center" wrapText="1"/>
    </xf>
    <xf numFmtId="0" fontId="11" fillId="0" borderId="4" xfId="9" applyNumberFormat="1" applyFont="1" applyFill="1" applyBorder="1" applyAlignment="1">
      <alignment horizontal="right" vertical="center" wrapText="1"/>
    </xf>
    <xf numFmtId="0" fontId="11" fillId="0" borderId="6" xfId="9" applyNumberFormat="1" applyFont="1" applyFill="1" applyBorder="1" applyAlignment="1">
      <alignment horizontal="right" vertical="center" wrapText="1"/>
    </xf>
    <xf numFmtId="0" fontId="12" fillId="0" borderId="6" xfId="9" applyNumberFormat="1" applyFont="1" applyFill="1" applyBorder="1" applyAlignment="1" applyProtection="1">
      <alignment horizontal="right" vertical="center" wrapText="1"/>
      <protection locked="0"/>
    </xf>
    <xf numFmtId="0" fontId="0" fillId="0" borderId="7" xfId="0" applyNumberFormat="1" applyBorder="1" applyAlignment="1">
      <alignment horizontal="right" vertical="center" wrapText="1"/>
    </xf>
    <xf numFmtId="0" fontId="0" fillId="0" borderId="4" xfId="0" applyNumberFormat="1" applyBorder="1" applyAlignment="1">
      <alignment horizontal="right" vertical="center" wrapText="1"/>
    </xf>
    <xf numFmtId="0" fontId="0" fillId="0" borderId="6" xfId="0" applyNumberFormat="1" applyBorder="1" applyAlignment="1">
      <alignment horizontal="right" vertical="center" wrapText="1"/>
    </xf>
    <xf numFmtId="0" fontId="0" fillId="0" borderId="0" xfId="0" applyNumberFormat="1" applyAlignment="1">
      <alignment vertical="center" wrapText="1"/>
    </xf>
    <xf numFmtId="0" fontId="11" fillId="0" borderId="0" xfId="9" applyNumberFormat="1" applyFont="1" applyFill="1" applyBorder="1" applyAlignment="1">
      <alignment horizontal="center" vertical="center" wrapText="1"/>
    </xf>
    <xf numFmtId="0" fontId="13" fillId="0" borderId="0" xfId="2" applyNumberFormat="1" applyFont="1" applyFill="1" applyBorder="1" applyAlignment="1">
      <alignment vertical="top" wrapText="1"/>
    </xf>
    <xf numFmtId="0" fontId="12" fillId="0" borderId="0" xfId="9" applyNumberFormat="1" applyFont="1" applyFill="1" applyBorder="1" applyAlignment="1">
      <alignment horizontal="center" vertical="center" wrapText="1"/>
    </xf>
    <xf numFmtId="0" fontId="12" fillId="0" borderId="0" xfId="9" applyNumberFormat="1" applyFont="1" applyFill="1" applyBorder="1" applyAlignment="1">
      <alignment horizontal="right" vertical="center" wrapText="1"/>
    </xf>
    <xf numFmtId="0" fontId="11" fillId="0" borderId="0" xfId="9" applyNumberFormat="1" applyFont="1" applyFill="1" applyBorder="1" applyAlignment="1">
      <alignment horizontal="right" vertical="center" wrapText="1"/>
    </xf>
    <xf numFmtId="0" fontId="13" fillId="0" borderId="0" xfId="2" applyNumberFormat="1" applyFont="1" applyFill="1" applyAlignment="1">
      <alignment wrapText="1"/>
    </xf>
    <xf numFmtId="0" fontId="0" fillId="0" borderId="0" xfId="0" applyNumberFormat="1" applyFill="1" applyAlignment="1">
      <alignment vertical="center" wrapText="1"/>
    </xf>
    <xf numFmtId="0" fontId="14" fillId="0" borderId="0" xfId="9" applyNumberFormat="1" applyFont="1" applyFill="1" applyBorder="1" applyAlignment="1" applyProtection="1">
      <alignment horizontal="left" vertical="center" wrapText="1"/>
    </xf>
    <xf numFmtId="0" fontId="9" fillId="0" borderId="0" xfId="0" applyNumberFormat="1" applyFont="1" applyFill="1" applyAlignment="1" applyProtection="1">
      <alignment horizontal="left" vertical="center"/>
    </xf>
    <xf numFmtId="0" fontId="9" fillId="0" borderId="0" xfId="0" applyNumberFormat="1" applyFont="1" applyFill="1" applyAlignment="1" applyProtection="1">
      <alignment vertical="center"/>
    </xf>
    <xf numFmtId="0" fontId="9" fillId="0" borderId="0" xfId="0" applyNumberFormat="1" applyFont="1" applyFill="1" applyBorder="1" applyAlignment="1" applyProtection="1">
      <alignment vertical="center"/>
    </xf>
    <xf numFmtId="0" fontId="0" fillId="0" borderId="0" xfId="0" applyNumberFormat="1" applyFill="1" applyAlignment="1">
      <alignment horizontal="center" vertical="center"/>
    </xf>
    <xf numFmtId="0" fontId="3" fillId="0" borderId="0" xfId="0" applyNumberFormat="1" applyFont="1" applyFill="1" applyAlignment="1" applyProtection="1">
      <alignment vertical="center" wrapText="1"/>
      <protection locked="0"/>
    </xf>
    <xf numFmtId="0" fontId="4" fillId="0" borderId="0" xfId="0" applyNumberFormat="1" applyFont="1" applyFill="1" applyAlignment="1">
      <alignment horizontal="center" vertical="center"/>
    </xf>
    <xf numFmtId="0" fontId="0" fillId="0" borderId="0" xfId="0" applyNumberFormat="1" applyFill="1" applyAlignment="1">
      <alignment vertical="center"/>
    </xf>
    <xf numFmtId="0" fontId="0" fillId="0" borderId="0" xfId="0" applyNumberFormat="1" applyFill="1" applyBorder="1" applyAlignment="1">
      <alignment vertical="center"/>
    </xf>
    <xf numFmtId="0" fontId="17" fillId="0" borderId="0" xfId="8" applyNumberFormat="1" applyAlignment="1" applyProtection="1">
      <alignment vertical="center"/>
    </xf>
    <xf numFmtId="0" fontId="17" fillId="0" borderId="0" xfId="8" applyNumberFormat="1" applyAlignment="1">
      <alignment vertical="center"/>
    </xf>
    <xf numFmtId="0" fontId="3" fillId="0" borderId="0" xfId="8" applyNumberFormat="1" applyFont="1" applyAlignment="1">
      <alignment vertical="center"/>
    </xf>
    <xf numFmtId="0" fontId="3" fillId="0" borderId="0" xfId="8" applyNumberFormat="1" applyFont="1" applyAlignment="1" applyProtection="1">
      <alignment horizontal="center" vertical="center"/>
    </xf>
    <xf numFmtId="0" fontId="3" fillId="0" borderId="0" xfId="8" applyNumberFormat="1" applyFont="1" applyAlignment="1" applyProtection="1">
      <alignment vertical="center"/>
    </xf>
    <xf numFmtId="0" fontId="4" fillId="0" borderId="6" xfId="8" applyNumberFormat="1" applyFont="1" applyBorder="1" applyAlignment="1">
      <alignment horizontal="center" vertical="center"/>
    </xf>
    <xf numFmtId="0" fontId="8" fillId="0" borderId="10" xfId="0" applyNumberFormat="1" applyFont="1" applyFill="1" applyBorder="1" applyAlignment="1">
      <alignment vertical="top" wrapText="1"/>
    </xf>
    <xf numFmtId="0" fontId="8" fillId="0" borderId="8" xfId="0" applyNumberFormat="1" applyFont="1" applyFill="1" applyBorder="1" applyAlignment="1">
      <alignment vertical="top" wrapText="1"/>
    </xf>
    <xf numFmtId="0" fontId="8" fillId="0" borderId="11" xfId="0" applyNumberFormat="1" applyFont="1" applyFill="1" applyBorder="1" applyAlignment="1">
      <alignment vertical="top" wrapText="1"/>
    </xf>
    <xf numFmtId="0" fontId="4" fillId="0" borderId="0" xfId="8" applyNumberFormat="1" applyFont="1" applyAlignment="1">
      <alignment vertical="center"/>
    </xf>
    <xf numFmtId="0" fontId="8" fillId="0" borderId="12" xfId="0" applyNumberFormat="1" applyFont="1" applyFill="1" applyBorder="1" applyAlignment="1">
      <alignment vertical="top" wrapText="1"/>
    </xf>
    <xf numFmtId="0" fontId="3" fillId="0" borderId="0" xfId="8" applyNumberFormat="1" applyFont="1" applyBorder="1" applyAlignment="1" applyProtection="1">
      <alignment vertical="center"/>
    </xf>
    <xf numFmtId="0" fontId="3" fillId="0" borderId="4" xfId="8" applyNumberFormat="1" applyFont="1" applyBorder="1" applyAlignment="1" applyProtection="1">
      <alignment vertical="center"/>
    </xf>
    <xf numFmtId="0" fontId="3" fillId="0" borderId="6" xfId="8" applyNumberFormat="1" applyFont="1" applyBorder="1" applyAlignment="1" applyProtection="1">
      <alignment vertical="center"/>
    </xf>
    <xf numFmtId="0" fontId="8" fillId="0" borderId="13" xfId="0" applyNumberFormat="1" applyFont="1" applyFill="1" applyBorder="1" applyAlignment="1">
      <alignment vertical="top" wrapText="1"/>
    </xf>
    <xf numFmtId="0" fontId="4" fillId="0" borderId="0" xfId="8" applyNumberFormat="1" applyFont="1" applyAlignment="1" applyProtection="1">
      <alignment horizontal="center" vertical="center"/>
    </xf>
    <xf numFmtId="0" fontId="9" fillId="0" borderId="0" xfId="8" applyNumberFormat="1" applyFont="1" applyAlignment="1" applyProtection="1">
      <alignment vertical="center"/>
    </xf>
    <xf numFmtId="0" fontId="19" fillId="0" borderId="0" xfId="8" applyNumberFormat="1" applyFont="1" applyAlignment="1" applyProtection="1">
      <alignment horizontal="center" vertical="center"/>
    </xf>
    <xf numFmtId="0" fontId="3" fillId="0" borderId="0" xfId="0" applyNumberFormat="1" applyFont="1" applyAlignment="1" applyProtection="1">
      <alignment vertical="center"/>
      <protection locked="0"/>
    </xf>
    <xf numFmtId="0" fontId="17" fillId="0" borderId="0" xfId="8" applyNumberFormat="1" applyFont="1" applyAlignment="1" applyProtection="1">
      <alignment vertical="center"/>
    </xf>
    <xf numFmtId="0" fontId="4" fillId="0" borderId="0" xfId="8" applyNumberFormat="1" applyFont="1" applyAlignment="1">
      <alignment horizontal="center" vertical="center"/>
    </xf>
    <xf numFmtId="0" fontId="4" fillId="0" borderId="6" xfId="8" applyNumberFormat="1" applyFont="1" applyFill="1" applyBorder="1" applyAlignment="1" applyProtection="1">
      <alignment horizontal="center" vertical="center"/>
    </xf>
    <xf numFmtId="0" fontId="5" fillId="0" borderId="0" xfId="0" applyNumberFormat="1" applyFont="1" applyFill="1"/>
    <xf numFmtId="0" fontId="8" fillId="0" borderId="0" xfId="0" applyNumberFormat="1" applyFont="1" applyFill="1" applyAlignment="1" applyProtection="1">
      <alignment vertical="center"/>
      <protection locked="0"/>
    </xf>
    <xf numFmtId="0" fontId="3" fillId="0" borderId="0" xfId="0" applyNumberFormat="1" applyFont="1" applyFill="1"/>
    <xf numFmtId="0" fontId="5" fillId="0" borderId="6" xfId="1" applyNumberFormat="1" applyFont="1" applyFill="1" applyBorder="1" applyAlignment="1">
      <alignment horizontal="center" vertical="top" wrapText="1"/>
    </xf>
    <xf numFmtId="0" fontId="5" fillId="0" borderId="8" xfId="0" applyNumberFormat="1" applyFont="1" applyFill="1" applyBorder="1" applyAlignment="1">
      <alignment horizontal="left" indent="3"/>
    </xf>
    <xf numFmtId="0" fontId="5" fillId="0" borderId="8" xfId="0" applyNumberFormat="1" applyFont="1" applyFill="1" applyBorder="1" applyAlignment="1">
      <alignment horizontal="left" vertical="top" wrapText="1" indent="3"/>
    </xf>
    <xf numFmtId="0" fontId="5" fillId="0" borderId="8" xfId="0" applyNumberFormat="1" applyFont="1" applyFill="1" applyBorder="1" applyAlignment="1">
      <alignment horizontal="left" wrapText="1" indent="3"/>
    </xf>
    <xf numFmtId="0" fontId="5" fillId="0" borderId="3" xfId="0" applyNumberFormat="1" applyFont="1" applyFill="1" applyBorder="1" applyAlignment="1">
      <alignment horizontal="center"/>
    </xf>
    <xf numFmtId="0" fontId="5" fillId="0" borderId="10" xfId="0" applyNumberFormat="1" applyFont="1" applyFill="1" applyBorder="1" applyAlignment="1">
      <alignment horizontal="left" wrapText="1" indent="3"/>
    </xf>
    <xf numFmtId="0" fontId="5" fillId="0" borderId="8" xfId="0" applyNumberFormat="1" applyFont="1" applyFill="1" applyBorder="1" applyAlignment="1">
      <alignment horizontal="left" vertical="center" indent="3"/>
    </xf>
    <xf numFmtId="0" fontId="5" fillId="0" borderId="8" xfId="0" applyNumberFormat="1" applyFont="1" applyFill="1" applyBorder="1" applyAlignment="1">
      <alignment horizontal="left" vertical="top" indent="3"/>
    </xf>
    <xf numFmtId="0" fontId="5" fillId="0" borderId="12" xfId="0" applyNumberFormat="1" applyFont="1" applyFill="1" applyBorder="1" applyAlignment="1">
      <alignment horizontal="left" vertical="top" wrapText="1" indent="3"/>
    </xf>
    <xf numFmtId="0" fontId="5" fillId="0" borderId="24" xfId="0" applyNumberFormat="1" applyFont="1" applyFill="1" applyBorder="1" applyAlignment="1">
      <alignment horizontal="center"/>
    </xf>
    <xf numFmtId="0" fontId="5" fillId="0" borderId="12" xfId="0" applyNumberFormat="1" applyFont="1" applyFill="1" applyBorder="1" applyAlignment="1">
      <alignment horizontal="left" vertical="top" indent="3"/>
    </xf>
    <xf numFmtId="0" fontId="24" fillId="0" borderId="8" xfId="0" applyNumberFormat="1" applyFont="1" applyFill="1" applyBorder="1" applyAlignment="1">
      <alignment horizontal="left" vertical="top" indent="2"/>
    </xf>
    <xf numFmtId="0" fontId="24" fillId="0" borderId="3" xfId="0" applyNumberFormat="1" applyFont="1" applyFill="1" applyBorder="1" applyAlignment="1">
      <alignment horizontal="center"/>
    </xf>
    <xf numFmtId="0" fontId="4" fillId="0" borderId="0" xfId="0" applyNumberFormat="1" applyFont="1" applyFill="1"/>
    <xf numFmtId="0" fontId="24" fillId="0" borderId="8" xfId="0" applyNumberFormat="1" applyFont="1" applyFill="1" applyBorder="1" applyAlignment="1">
      <alignment horizontal="left" vertical="top" wrapText="1" indent="2"/>
    </xf>
    <xf numFmtId="0" fontId="5" fillId="0" borderId="10" xfId="0" applyNumberFormat="1" applyFont="1" applyFill="1" applyBorder="1" applyAlignment="1">
      <alignment horizontal="left" vertical="center" indent="3"/>
    </xf>
    <xf numFmtId="0" fontId="24" fillId="0" borderId="8" xfId="0" applyNumberFormat="1" applyFont="1" applyFill="1" applyBorder="1" applyAlignment="1">
      <alignment vertical="center"/>
    </xf>
    <xf numFmtId="0" fontId="24" fillId="0" borderId="8" xfId="0" applyNumberFormat="1" applyFont="1" applyFill="1" applyBorder="1" applyAlignment="1">
      <alignment vertical="top" wrapText="1"/>
    </xf>
    <xf numFmtId="0" fontId="24" fillId="0" borderId="8" xfId="0" applyNumberFormat="1" applyFont="1" applyFill="1" applyBorder="1" applyAlignment="1">
      <alignment horizontal="left" vertical="center"/>
    </xf>
    <xf numFmtId="0" fontId="24" fillId="0" borderId="8" xfId="0" applyNumberFormat="1" applyFont="1" applyFill="1" applyBorder="1" applyAlignment="1">
      <alignment vertical="center" wrapText="1"/>
    </xf>
    <xf numFmtId="0" fontId="24" fillId="0" borderId="8" xfId="0" applyNumberFormat="1" applyFont="1" applyFill="1" applyBorder="1" applyAlignment="1">
      <alignment wrapText="1"/>
    </xf>
    <xf numFmtId="0" fontId="5" fillId="0" borderId="8" xfId="0" applyNumberFormat="1" applyFont="1" applyFill="1" applyBorder="1" applyAlignment="1">
      <alignment wrapText="1"/>
    </xf>
    <xf numFmtId="0" fontId="5" fillId="0" borderId="8" xfId="0" applyNumberFormat="1" applyFont="1" applyFill="1" applyBorder="1" applyAlignment="1">
      <alignment horizontal="left" vertical="justify" wrapText="1"/>
    </xf>
    <xf numFmtId="0" fontId="5" fillId="0" borderId="8" xfId="0" applyNumberFormat="1" applyFont="1" applyFill="1" applyBorder="1" applyAlignment="1">
      <alignment horizontal="left" vertical="center" wrapText="1" indent="3"/>
    </xf>
    <xf numFmtId="0" fontId="24" fillId="0" borderId="8" xfId="0" applyNumberFormat="1" applyFont="1" applyFill="1" applyBorder="1" applyAlignment="1">
      <alignment horizontal="left" wrapText="1" indent="3"/>
    </xf>
    <xf numFmtId="0" fontId="24" fillId="0" borderId="8" xfId="0" applyNumberFormat="1" applyFont="1" applyFill="1" applyBorder="1" applyAlignment="1">
      <alignment horizontal="left" wrapText="1" indent="2"/>
    </xf>
    <xf numFmtId="0" fontId="4" fillId="0" borderId="0" xfId="0" applyNumberFormat="1" applyFont="1" applyFill="1" applyBorder="1" applyAlignment="1">
      <alignment vertical="top" wrapText="1"/>
    </xf>
    <xf numFmtId="0" fontId="27" fillId="0" borderId="0" xfId="4" applyNumberFormat="1" applyFont="1" applyFill="1" applyAlignment="1" applyProtection="1">
      <alignment horizontal="center"/>
      <protection locked="0"/>
    </xf>
    <xf numFmtId="0" fontId="27" fillId="0" borderId="0" xfId="0" applyNumberFormat="1" applyFont="1" applyFill="1"/>
    <xf numFmtId="0" fontId="17" fillId="0" borderId="0" xfId="8" applyNumberFormat="1" applyFill="1" applyAlignment="1" applyProtection="1">
      <alignment vertical="center"/>
    </xf>
    <xf numFmtId="0" fontId="4" fillId="0" borderId="0" xfId="8" applyNumberFormat="1" applyFont="1" applyFill="1" applyAlignment="1" applyProtection="1">
      <alignment horizontal="right" vertical="center"/>
    </xf>
    <xf numFmtId="0" fontId="3" fillId="0" borderId="0" xfId="8" applyNumberFormat="1" applyFont="1" applyFill="1" applyAlignment="1" applyProtection="1">
      <alignment vertical="center"/>
    </xf>
    <xf numFmtId="0" fontId="4" fillId="0" borderId="6" xfId="8" applyNumberFormat="1" applyFont="1" applyFill="1" applyBorder="1" applyAlignment="1">
      <alignment horizontal="center" vertical="center"/>
    </xf>
    <xf numFmtId="0" fontId="3" fillId="0" borderId="6" xfId="8" applyNumberFormat="1" applyFont="1" applyFill="1" applyBorder="1" applyAlignment="1" applyProtection="1">
      <alignment vertical="center"/>
      <protection locked="0"/>
    </xf>
    <xf numFmtId="0" fontId="17" fillId="0" borderId="0" xfId="8" applyNumberFormat="1" applyFill="1" applyAlignment="1">
      <alignment vertical="center"/>
    </xf>
    <xf numFmtId="0" fontId="4" fillId="0" borderId="6" xfId="0" applyNumberFormat="1" applyFont="1" applyFill="1" applyBorder="1" applyAlignment="1" applyProtection="1">
      <alignment horizontal="center" vertical="center"/>
      <protection locked="0"/>
    </xf>
    <xf numFmtId="0" fontId="12" fillId="0" borderId="6" xfId="9" applyNumberFormat="1" applyFont="1" applyFill="1" applyBorder="1" applyAlignment="1" applyProtection="1">
      <alignment horizontal="center" vertical="center" wrapText="1"/>
      <protection locked="0"/>
    </xf>
    <xf numFmtId="0" fontId="4" fillId="0" borderId="6" xfId="8" applyNumberFormat="1" applyFont="1" applyFill="1" applyBorder="1" applyAlignment="1" applyProtection="1">
      <alignment horizontal="center" vertical="center"/>
      <protection locked="0"/>
    </xf>
    <xf numFmtId="0" fontId="4" fillId="0" borderId="0" xfId="0" applyFont="1" applyProtection="1">
      <protection locked="0"/>
    </xf>
    <xf numFmtId="0" fontId="10" fillId="0" borderId="0" xfId="0" applyFont="1" applyProtection="1">
      <protection locked="0"/>
    </xf>
    <xf numFmtId="0" fontId="0" fillId="0" borderId="0" xfId="0" applyNumberFormat="1" applyFill="1" applyAlignment="1" applyProtection="1">
      <alignment vertical="center" wrapText="1"/>
      <protection locked="0"/>
    </xf>
    <xf numFmtId="0" fontId="4" fillId="0" borderId="0" xfId="0" applyNumberFormat="1" applyFont="1" applyFill="1" applyAlignment="1" applyProtection="1">
      <alignment horizontal="center" vertical="center"/>
      <protection locked="0"/>
    </xf>
    <xf numFmtId="0" fontId="0" fillId="0" borderId="0" xfId="0" applyNumberFormat="1" applyFill="1" applyAlignment="1" applyProtection="1">
      <alignment vertical="center"/>
      <protection locked="0"/>
    </xf>
    <xf numFmtId="0" fontId="0" fillId="0" borderId="0" xfId="0" applyNumberFormat="1" applyFill="1" applyBorder="1" applyAlignment="1" applyProtection="1">
      <alignment vertical="center"/>
      <protection locked="0"/>
    </xf>
    <xf numFmtId="0" fontId="9" fillId="0" borderId="0" xfId="0" applyNumberFormat="1" applyFont="1" applyFill="1" applyAlignment="1" applyProtection="1">
      <alignment vertical="center" wrapText="1"/>
      <protection locked="0"/>
    </xf>
    <xf numFmtId="0" fontId="2" fillId="0" borderId="0" xfId="0" applyNumberFormat="1" applyFont="1" applyFill="1" applyAlignment="1" applyProtection="1">
      <alignment vertical="center"/>
      <protection locked="0"/>
    </xf>
    <xf numFmtId="0" fontId="9" fillId="0" borderId="0" xfId="8" applyNumberFormat="1" applyFont="1" applyAlignment="1" applyProtection="1">
      <alignment vertical="center"/>
      <protection locked="0"/>
    </xf>
    <xf numFmtId="0" fontId="17" fillId="0" borderId="0" xfId="8" applyNumberFormat="1" applyAlignment="1" applyProtection="1">
      <alignment vertical="center"/>
      <protection locked="0"/>
    </xf>
    <xf numFmtId="0" fontId="20" fillId="0" borderId="0" xfId="8" applyNumberFormat="1" applyFont="1" applyAlignment="1" applyProtection="1">
      <alignment vertical="center"/>
      <protection locked="0"/>
    </xf>
    <xf numFmtId="0" fontId="20" fillId="0" borderId="0" xfId="8" applyNumberFormat="1" applyFont="1" applyFill="1" applyAlignment="1" applyProtection="1">
      <alignment vertical="center"/>
      <protection locked="0"/>
    </xf>
    <xf numFmtId="0" fontId="17" fillId="0" borderId="0" xfId="8" applyNumberFormat="1" applyFill="1" applyAlignment="1" applyProtection="1">
      <alignment vertical="center"/>
      <protection locked="0"/>
    </xf>
    <xf numFmtId="0" fontId="26" fillId="0" borderId="0" xfId="4" applyNumberFormat="1" applyFont="1" applyFill="1" applyAlignment="1" applyProtection="1">
      <protection locked="0"/>
    </xf>
    <xf numFmtId="0" fontId="6" fillId="0" borderId="0" xfId="0" applyNumberFormat="1" applyFont="1" applyFill="1"/>
    <xf numFmtId="0" fontId="4" fillId="0" borderId="0" xfId="0" applyNumberFormat="1" applyFont="1" applyFill="1" applyBorder="1" applyAlignment="1" applyProtection="1">
      <alignment vertical="top" wrapText="1"/>
      <protection locked="0"/>
    </xf>
    <xf numFmtId="0" fontId="5" fillId="0" borderId="0" xfId="0" applyNumberFormat="1" applyFont="1" applyFill="1" applyProtection="1">
      <protection locked="0"/>
    </xf>
    <xf numFmtId="0" fontId="12" fillId="0" borderId="6" xfId="9" applyNumberFormat="1" applyFont="1" applyFill="1" applyBorder="1" applyAlignment="1" applyProtection="1">
      <alignment horizontal="right" vertical="center" wrapText="1"/>
    </xf>
    <xf numFmtId="0" fontId="4" fillId="0" borderId="6" xfId="8" applyNumberFormat="1" applyFont="1" applyFill="1" applyBorder="1" applyAlignment="1" applyProtection="1">
      <alignment vertical="center"/>
    </xf>
    <xf numFmtId="0" fontId="4" fillId="0" borderId="6" xfId="8" applyNumberFormat="1" applyFont="1" applyFill="1" applyBorder="1" applyAlignment="1" applyProtection="1">
      <alignment horizontal="right" vertical="center"/>
    </xf>
    <xf numFmtId="0" fontId="2" fillId="0" borderId="0" xfId="8" applyNumberFormat="1" applyFont="1" applyFill="1" applyAlignment="1" applyProtection="1">
      <alignment vertical="center"/>
      <protection locked="0"/>
    </xf>
    <xf numFmtId="0" fontId="25" fillId="0" borderId="0" xfId="4" applyNumberFormat="1" applyFont="1" applyFill="1" applyAlignment="1" applyProtection="1">
      <protection locked="0"/>
    </xf>
    <xf numFmtId="0" fontId="27" fillId="0" borderId="0" xfId="7" applyNumberFormat="1" applyFont="1" applyFill="1" applyAlignment="1" applyProtection="1">
      <alignment horizontal="center"/>
      <protection locked="0"/>
    </xf>
    <xf numFmtId="0" fontId="27" fillId="0" borderId="0" xfId="7" applyNumberFormat="1" applyFont="1" applyFill="1" applyProtection="1">
      <protection locked="0"/>
    </xf>
    <xf numFmtId="0" fontId="26" fillId="0" borderId="0" xfId="7" applyNumberFormat="1" applyFont="1" applyFill="1" applyAlignment="1" applyProtection="1">
      <alignment horizontal="left" indent="6"/>
      <protection locked="0"/>
    </xf>
    <xf numFmtId="0" fontId="4" fillId="0" borderId="0" xfId="10" applyNumberFormat="1" applyFont="1" applyFill="1" applyBorder="1" applyAlignment="1">
      <alignment vertical="top" wrapText="1"/>
    </xf>
    <xf numFmtId="0" fontId="27" fillId="0" borderId="0" xfId="5" applyNumberFormat="1" applyFont="1" applyFill="1" applyAlignment="1" applyProtection="1">
      <alignment horizontal="center"/>
      <protection locked="0"/>
    </xf>
    <xf numFmtId="0" fontId="27" fillId="0" borderId="0" xfId="5" applyNumberFormat="1" applyFont="1" applyFill="1" applyProtection="1">
      <protection locked="0"/>
    </xf>
    <xf numFmtId="0" fontId="26" fillId="0" borderId="0" xfId="5" applyNumberFormat="1" applyFont="1" applyFill="1" applyAlignment="1" applyProtection="1">
      <alignment horizontal="left" indent="6"/>
      <protection locked="0"/>
    </xf>
    <xf numFmtId="0" fontId="26" fillId="0" borderId="0" xfId="5" applyNumberFormat="1" applyFont="1" applyFill="1" applyAlignment="1" applyProtection="1">
      <protection locked="0"/>
    </xf>
    <xf numFmtId="0" fontId="5" fillId="0" borderId="0" xfId="5" applyNumberFormat="1" applyFont="1" applyFill="1" applyAlignment="1" applyProtection="1">
      <alignment horizontal="center"/>
      <protection locked="0"/>
    </xf>
    <xf numFmtId="0" fontId="5" fillId="0" borderId="0" xfId="5" applyNumberFormat="1" applyFont="1" applyFill="1" applyAlignment="1">
      <alignment horizontal="left" indent="3"/>
    </xf>
    <xf numFmtId="0" fontId="3" fillId="0" borderId="0" xfId="5" applyNumberFormat="1" applyFont="1" applyFill="1"/>
    <xf numFmtId="0" fontId="6" fillId="0" borderId="0" xfId="5" applyNumberFormat="1" applyFont="1" applyFill="1"/>
    <xf numFmtId="0" fontId="5" fillId="0" borderId="0" xfId="5" applyNumberFormat="1" applyFont="1" applyFill="1" applyAlignment="1">
      <alignment horizontal="center"/>
    </xf>
    <xf numFmtId="0" fontId="5" fillId="0" borderId="0" xfId="7" applyNumberFormat="1" applyFont="1" applyFill="1" applyAlignment="1">
      <alignment horizontal="center"/>
    </xf>
    <xf numFmtId="0" fontId="5" fillId="0" borderId="0" xfId="7" applyNumberFormat="1" applyFont="1" applyFill="1"/>
    <xf numFmtId="0" fontId="3" fillId="0" borderId="0" xfId="7" applyNumberFormat="1" applyFont="1" applyFill="1"/>
    <xf numFmtId="0" fontId="24" fillId="0" borderId="6" xfId="7" applyNumberFormat="1" applyFont="1" applyFill="1" applyBorder="1" applyAlignment="1" applyProtection="1"/>
    <xf numFmtId="0" fontId="24" fillId="0" borderId="3" xfId="7" applyNumberFormat="1" applyFont="1" applyFill="1" applyBorder="1" applyAlignment="1">
      <alignment horizontal="center"/>
    </xf>
    <xf numFmtId="0" fontId="24" fillId="0" borderId="8" xfId="7" applyNumberFormat="1" applyFont="1" applyFill="1" applyBorder="1" applyAlignment="1">
      <alignment horizontal="left" indent="2"/>
    </xf>
    <xf numFmtId="0" fontId="5" fillId="0" borderId="25" xfId="7" applyNumberFormat="1" applyFont="1" applyFill="1" applyBorder="1" applyProtection="1">
      <protection locked="0"/>
    </xf>
    <xf numFmtId="0" fontId="5" fillId="0" borderId="6" xfId="7" applyNumberFormat="1" applyFont="1" applyFill="1" applyBorder="1" applyProtection="1">
      <protection locked="0"/>
    </xf>
    <xf numFmtId="0" fontId="24" fillId="0" borderId="6" xfId="7" applyNumberFormat="1" applyFont="1" applyFill="1" applyBorder="1" applyAlignment="1">
      <alignment horizontal="center"/>
    </xf>
    <xf numFmtId="0" fontId="24" fillId="0" borderId="8" xfId="7" applyNumberFormat="1" applyFont="1" applyFill="1" applyBorder="1"/>
    <xf numFmtId="0" fontId="5" fillId="0" borderId="6" xfId="7" applyNumberFormat="1" applyFont="1" applyFill="1" applyBorder="1" applyProtection="1"/>
    <xf numFmtId="0" fontId="5" fillId="0" borderId="6" xfId="7" applyNumberFormat="1" applyFont="1" applyFill="1" applyBorder="1" applyAlignment="1">
      <alignment horizontal="center"/>
    </xf>
    <xf numFmtId="0" fontId="5" fillId="0" borderId="8" xfId="7" applyNumberFormat="1" applyFont="1" applyFill="1" applyBorder="1" applyAlignment="1">
      <alignment horizontal="left" indent="3"/>
    </xf>
    <xf numFmtId="0" fontId="24" fillId="0" borderId="6" xfId="7" applyNumberFormat="1" applyFont="1" applyFill="1" applyBorder="1" applyProtection="1"/>
    <xf numFmtId="0" fontId="24" fillId="0" borderId="4" xfId="7" applyNumberFormat="1" applyFont="1" applyFill="1" applyBorder="1" applyProtection="1"/>
    <xf numFmtId="0" fontId="24" fillId="0" borderId="0" xfId="7" applyNumberFormat="1" applyFont="1" applyFill="1" applyBorder="1" applyProtection="1"/>
    <xf numFmtId="0" fontId="24" fillId="0" borderId="6" xfId="7" applyNumberFormat="1" applyFont="1" applyFill="1" applyBorder="1" applyAlignment="1">
      <alignment horizontal="center" vertical="center"/>
    </xf>
    <xf numFmtId="0" fontId="24" fillId="0" borderId="8" xfId="7" applyNumberFormat="1" applyFont="1" applyFill="1" applyBorder="1" applyAlignment="1">
      <alignment wrapText="1"/>
    </xf>
    <xf numFmtId="0" fontId="24" fillId="0" borderId="6" xfId="7" applyNumberFormat="1" applyFont="1" applyFill="1" applyBorder="1" applyAlignment="1" applyProtection="1">
      <alignment vertical="center"/>
    </xf>
    <xf numFmtId="0" fontId="24" fillId="0" borderId="25" xfId="7" applyNumberFormat="1" applyFont="1" applyFill="1" applyBorder="1" applyAlignment="1" applyProtection="1">
      <protection locked="0"/>
    </xf>
    <xf numFmtId="0" fontId="24" fillId="0" borderId="6" xfId="7" applyNumberFormat="1" applyFont="1" applyFill="1" applyBorder="1" applyAlignment="1" applyProtection="1">
      <protection locked="0"/>
    </xf>
    <xf numFmtId="0" fontId="24" fillId="0" borderId="8" xfId="7" applyNumberFormat="1" applyFont="1" applyFill="1" applyBorder="1" applyAlignment="1">
      <alignment horizontal="left" indent="3"/>
    </xf>
    <xf numFmtId="0" fontId="24" fillId="0" borderId="8" xfId="7" applyNumberFormat="1" applyFont="1" applyFill="1" applyBorder="1" applyAlignment="1">
      <alignment horizontal="left" wrapText="1" indent="3"/>
    </xf>
    <xf numFmtId="0" fontId="24" fillId="0" borderId="25" xfId="7" applyNumberFormat="1" applyFont="1" applyFill="1" applyBorder="1" applyProtection="1">
      <protection locked="0"/>
    </xf>
    <xf numFmtId="0" fontId="24" fillId="0" borderId="6" xfId="7" applyNumberFormat="1" applyFont="1" applyFill="1" applyBorder="1" applyProtection="1">
      <protection locked="0"/>
    </xf>
    <xf numFmtId="0" fontId="24" fillId="0" borderId="25" xfId="7" applyNumberFormat="1" applyFont="1" applyFill="1" applyBorder="1" applyAlignment="1" applyProtection="1"/>
    <xf numFmtId="0" fontId="24" fillId="0" borderId="8" xfId="7" applyNumberFormat="1" applyFont="1" applyFill="1" applyBorder="1" applyAlignment="1"/>
    <xf numFmtId="0" fontId="5" fillId="0" borderId="8" xfId="7" applyNumberFormat="1" applyFont="1" applyFill="1" applyBorder="1" applyAlignment="1">
      <alignment horizontal="left" wrapText="1" indent="3"/>
    </xf>
    <xf numFmtId="2" fontId="5" fillId="0" borderId="6" xfId="7" applyNumberFormat="1" applyFont="1" applyFill="1" applyBorder="1" applyAlignment="1">
      <alignment horizontal="center"/>
    </xf>
    <xf numFmtId="0" fontId="23" fillId="0" borderId="6" xfId="7" applyNumberFormat="1" applyFont="1" applyFill="1" applyBorder="1" applyProtection="1">
      <protection locked="0"/>
    </xf>
    <xf numFmtId="0" fontId="24" fillId="0" borderId="8" xfId="7" applyNumberFormat="1" applyFont="1" applyFill="1" applyBorder="1" applyAlignment="1">
      <alignment horizontal="left" wrapText="1" indent="1"/>
    </xf>
    <xf numFmtId="0" fontId="24" fillId="0" borderId="8" xfId="7" applyNumberFormat="1" applyFont="1" applyFill="1" applyBorder="1" applyAlignment="1">
      <alignment horizontal="left" wrapText="1" indent="2"/>
    </xf>
    <xf numFmtId="0" fontId="24" fillId="0" borderId="25" xfId="7" applyNumberFormat="1" applyFont="1" applyFill="1" applyBorder="1" applyAlignment="1" applyProtection="1">
      <alignment vertical="center"/>
      <protection locked="0"/>
    </xf>
    <xf numFmtId="0" fontId="24" fillId="0" borderId="6" xfId="7" applyNumberFormat="1" applyFont="1" applyFill="1" applyBorder="1" applyAlignment="1" applyProtection="1">
      <alignment vertical="center"/>
      <protection locked="0"/>
    </xf>
    <xf numFmtId="0" fontId="5" fillId="0" borderId="25" xfId="5" applyNumberFormat="1" applyFont="1" applyFill="1" applyBorder="1" applyProtection="1">
      <protection locked="0"/>
    </xf>
    <xf numFmtId="0" fontId="5" fillId="0" borderId="6" xfId="5" applyNumberFormat="1" applyFont="1" applyFill="1" applyBorder="1" applyProtection="1">
      <protection locked="0"/>
    </xf>
    <xf numFmtId="0" fontId="5" fillId="0" borderId="6" xfId="5" applyNumberFormat="1" applyFont="1" applyFill="1" applyBorder="1" applyAlignment="1">
      <alignment horizontal="center" wrapText="1"/>
    </xf>
    <xf numFmtId="0" fontId="5" fillId="0" borderId="8" xfId="5" applyNumberFormat="1" applyFont="1" applyFill="1" applyBorder="1" applyAlignment="1">
      <alignment horizontal="left" wrapText="1" indent="3"/>
    </xf>
    <xf numFmtId="0" fontId="5" fillId="0" borderId="6" xfId="7" applyNumberFormat="1" applyFont="1" applyFill="1" applyBorder="1" applyAlignment="1">
      <alignment horizontal="center" wrapText="1"/>
    </xf>
    <xf numFmtId="0" fontId="5" fillId="0" borderId="25" xfId="7" applyNumberFormat="1" applyFont="1" applyFill="1" applyBorder="1" applyAlignment="1" applyProtection="1">
      <alignment wrapText="1"/>
      <protection locked="0"/>
    </xf>
    <xf numFmtId="0" fontId="5" fillId="0" borderId="6" xfId="7" applyNumberFormat="1" applyFont="1" applyFill="1" applyBorder="1" applyAlignment="1" applyProtection="1">
      <alignment wrapText="1"/>
      <protection locked="0"/>
    </xf>
    <xf numFmtId="0" fontId="5" fillId="0" borderId="6" xfId="7" applyNumberFormat="1" applyFont="1" applyFill="1" applyBorder="1" applyAlignment="1">
      <alignment horizontal="center" vertical="top" wrapText="1"/>
    </xf>
    <xf numFmtId="0" fontId="24" fillId="0" borderId="6" xfId="7" applyNumberFormat="1" applyFont="1" applyFill="1" applyBorder="1" applyAlignment="1">
      <alignment horizontal="center" wrapText="1"/>
    </xf>
    <xf numFmtId="0" fontId="24" fillId="0" borderId="25" xfId="7" applyNumberFormat="1" applyFont="1" applyFill="1" applyBorder="1" applyAlignment="1" applyProtection="1">
      <alignment wrapText="1"/>
      <protection locked="0"/>
    </xf>
    <xf numFmtId="0" fontId="24" fillId="0" borderId="6" xfId="7" applyNumberFormat="1" applyFont="1" applyFill="1" applyBorder="1" applyAlignment="1" applyProtection="1">
      <alignment wrapText="1"/>
      <protection locked="0"/>
    </xf>
    <xf numFmtId="2" fontId="24" fillId="0" borderId="6" xfId="7" applyNumberFormat="1" applyFont="1" applyFill="1" applyBorder="1" applyAlignment="1">
      <alignment horizontal="center"/>
    </xf>
    <xf numFmtId="0" fontId="24" fillId="0" borderId="25" xfId="7" applyNumberFormat="1" applyFont="1" applyFill="1" applyBorder="1" applyProtection="1"/>
    <xf numFmtId="0" fontId="24" fillId="0" borderId="25" xfId="7" applyNumberFormat="1" applyFont="1" applyFill="1" applyBorder="1" applyAlignment="1" applyProtection="1">
      <alignment wrapText="1"/>
    </xf>
    <xf numFmtId="0" fontId="24" fillId="0" borderId="6" xfId="7" applyNumberFormat="1" applyFont="1" applyFill="1" applyBorder="1" applyAlignment="1" applyProtection="1">
      <alignment wrapText="1"/>
    </xf>
    <xf numFmtId="0" fontId="24" fillId="0" borderId="6" xfId="7" applyNumberFormat="1" applyFont="1" applyFill="1" applyBorder="1" applyAlignment="1">
      <alignment horizontal="center" vertical="top"/>
    </xf>
    <xf numFmtId="0" fontId="24" fillId="0" borderId="8" xfId="7" applyNumberFormat="1" applyFont="1" applyFill="1" applyBorder="1" applyAlignment="1">
      <alignment horizontal="left" vertical="top" wrapText="1" indent="2"/>
    </xf>
    <xf numFmtId="0" fontId="5" fillId="0" borderId="6" xfId="7" applyNumberFormat="1" applyFont="1" applyFill="1" applyBorder="1"/>
    <xf numFmtId="0" fontId="24" fillId="0" borderId="25" xfId="7" applyNumberFormat="1" applyFont="1" applyFill="1" applyBorder="1" applyAlignment="1">
      <alignment horizontal="center"/>
    </xf>
    <xf numFmtId="0" fontId="24" fillId="0" borderId="8" xfId="7" applyNumberFormat="1" applyFont="1" applyFill="1" applyBorder="1" applyAlignment="1">
      <alignment horizontal="center"/>
    </xf>
    <xf numFmtId="0" fontId="21" fillId="0" borderId="0" xfId="3" applyNumberFormat="1" applyFont="1" applyAlignment="1">
      <alignment vertical="center"/>
    </xf>
    <xf numFmtId="0" fontId="5" fillId="0" borderId="0" xfId="7" applyNumberFormat="1" applyFont="1" applyFill="1" applyAlignment="1"/>
    <xf numFmtId="0" fontId="5" fillId="0" borderId="0" xfId="7" applyNumberFormat="1" applyFont="1" applyFill="1" applyAlignment="1" applyProtection="1">
      <protection locked="0"/>
    </xf>
    <xf numFmtId="0" fontId="5" fillId="0" borderId="0" xfId="5" applyNumberFormat="1" applyFont="1" applyFill="1" applyAlignment="1">
      <alignment vertical="center"/>
    </xf>
    <xf numFmtId="0" fontId="5" fillId="0" borderId="0" xfId="5" applyNumberFormat="1" applyFont="1" applyFill="1" applyAlignment="1" applyProtection="1">
      <alignment vertical="center"/>
      <protection locked="0"/>
    </xf>
    <xf numFmtId="0" fontId="24" fillId="0" borderId="0" xfId="5" applyNumberFormat="1" applyFont="1" applyFill="1" applyAlignment="1" applyProtection="1">
      <alignment horizontal="center" vertical="center"/>
      <protection locked="0"/>
    </xf>
    <xf numFmtId="0" fontId="5" fillId="0" borderId="0" xfId="5" applyNumberFormat="1" applyFont="1" applyFill="1" applyAlignment="1" applyProtection="1">
      <alignment vertical="center"/>
    </xf>
    <xf numFmtId="0" fontId="4" fillId="0" borderId="0" xfId="5" applyNumberFormat="1" applyFont="1" applyFill="1" applyAlignment="1" applyProtection="1">
      <alignment vertical="center"/>
    </xf>
    <xf numFmtId="0" fontId="5" fillId="0" borderId="0" xfId="5" applyNumberFormat="1" applyFont="1" applyFill="1" applyAlignment="1" applyProtection="1">
      <alignment horizontal="center" vertical="center"/>
    </xf>
    <xf numFmtId="0" fontId="5" fillId="0" borderId="0" xfId="5" applyNumberFormat="1" applyFont="1" applyFill="1" applyAlignment="1" applyProtection="1">
      <alignment horizontal="left" indent="3"/>
      <protection locked="0"/>
    </xf>
    <xf numFmtId="0" fontId="6" fillId="0" borderId="0" xfId="5" applyNumberFormat="1" applyFont="1" applyFill="1" applyAlignment="1" applyProtection="1">
      <alignment horizontal="center"/>
      <protection locked="0"/>
    </xf>
    <xf numFmtId="0" fontId="6" fillId="0" borderId="0" xfId="5" applyNumberFormat="1" applyFont="1" applyFill="1" applyProtection="1">
      <protection locked="0"/>
    </xf>
    <xf numFmtId="0" fontId="6" fillId="0" borderId="0" xfId="0" applyNumberFormat="1" applyFont="1" applyFill="1" applyProtection="1">
      <protection locked="0"/>
    </xf>
    <xf numFmtId="0" fontId="3" fillId="0" borderId="0" xfId="5" applyNumberFormat="1" applyFont="1" applyFill="1" applyProtection="1">
      <protection locked="0"/>
    </xf>
    <xf numFmtId="0" fontId="3" fillId="0" borderId="0" xfId="0" applyNumberFormat="1" applyFont="1" applyFill="1" applyProtection="1">
      <protection locked="0"/>
    </xf>
    <xf numFmtId="0" fontId="4" fillId="0" borderId="0" xfId="10" applyNumberFormat="1" applyFont="1" applyFill="1" applyBorder="1" applyAlignment="1" applyProtection="1">
      <alignment vertical="top" wrapText="1"/>
      <protection locked="0"/>
    </xf>
    <xf numFmtId="49" fontId="22" fillId="0" borderId="32" xfId="0" applyNumberFormat="1" applyFont="1" applyFill="1" applyBorder="1" applyAlignment="1">
      <alignment horizontal="center"/>
    </xf>
    <xf numFmtId="0" fontId="22" fillId="0" borderId="32" xfId="0" applyFont="1" applyFill="1" applyBorder="1" applyAlignment="1">
      <alignment horizontal="center" wrapText="1"/>
    </xf>
    <xf numFmtId="49" fontId="28" fillId="0" borderId="32" xfId="0" applyNumberFormat="1" applyFont="1" applyFill="1" applyBorder="1" applyAlignment="1">
      <alignment horizontal="center"/>
    </xf>
    <xf numFmtId="0" fontId="28" fillId="0" borderId="32" xfId="0" applyFont="1" applyFill="1" applyBorder="1" applyAlignment="1">
      <alignment horizontal="center" vertical="top"/>
    </xf>
    <xf numFmtId="0" fontId="28" fillId="0" borderId="0" xfId="0" applyFont="1" applyFill="1" applyBorder="1" applyAlignment="1">
      <alignment horizontal="center" vertical="top"/>
    </xf>
    <xf numFmtId="0" fontId="28" fillId="0" borderId="33" xfId="0" applyFont="1" applyFill="1" applyBorder="1" applyAlignment="1">
      <alignment horizontal="center" vertical="top"/>
    </xf>
    <xf numFmtId="49" fontId="22" fillId="0" borderId="34" xfId="0" applyNumberFormat="1" applyFont="1" applyFill="1" applyBorder="1" applyAlignment="1">
      <alignment horizontal="center"/>
    </xf>
    <xf numFmtId="49" fontId="28" fillId="0" borderId="34" xfId="0" applyNumberFormat="1" applyFont="1" applyFill="1" applyBorder="1" applyAlignment="1">
      <alignment horizontal="center"/>
    </xf>
    <xf numFmtId="49" fontId="22" fillId="0" borderId="0" xfId="0" applyNumberFormat="1" applyFont="1" applyFill="1" applyBorder="1" applyAlignment="1">
      <alignment horizontal="center"/>
    </xf>
    <xf numFmtId="0" fontId="4" fillId="0" borderId="6" xfId="2" applyNumberFormat="1" applyFont="1" applyFill="1" applyBorder="1" applyAlignment="1">
      <alignment vertical="top" wrapText="1"/>
    </xf>
    <xf numFmtId="0" fontId="3" fillId="0" borderId="6" xfId="0" applyNumberFormat="1" applyFont="1" applyFill="1" applyBorder="1" applyAlignment="1" applyProtection="1">
      <alignment horizontal="right" vertical="center"/>
      <protection locked="0"/>
    </xf>
    <xf numFmtId="0" fontId="3" fillId="0" borderId="6" xfId="2" applyNumberFormat="1" applyFont="1" applyFill="1" applyBorder="1" applyAlignment="1">
      <alignment vertical="top" wrapText="1"/>
    </xf>
    <xf numFmtId="0" fontId="4" fillId="0" borderId="5" xfId="2" applyNumberFormat="1" applyFont="1" applyFill="1" applyBorder="1" applyAlignment="1">
      <alignment vertical="top" wrapText="1"/>
    </xf>
    <xf numFmtId="0" fontId="7" fillId="0" borderId="8" xfId="9" applyNumberFormat="1" applyFont="1" applyFill="1" applyBorder="1" applyAlignment="1">
      <alignment horizontal="center" vertical="center" wrapText="1"/>
    </xf>
    <xf numFmtId="0" fontId="4" fillId="0" borderId="9" xfId="2" applyNumberFormat="1" applyFont="1" applyFill="1" applyBorder="1" applyAlignment="1">
      <alignment vertical="top" wrapText="1"/>
    </xf>
    <xf numFmtId="0" fontId="4" fillId="0" borderId="6" xfId="0" applyNumberFormat="1" applyFont="1" applyFill="1" applyBorder="1" applyAlignment="1">
      <alignment horizontal="center" vertical="center" wrapText="1"/>
    </xf>
    <xf numFmtId="49" fontId="22" fillId="0" borderId="37" xfId="0" applyNumberFormat="1" applyFont="1" applyFill="1" applyBorder="1" applyAlignment="1">
      <alignment horizontal="left" vertical="top" wrapText="1"/>
    </xf>
    <xf numFmtId="0" fontId="22" fillId="0" borderId="37" xfId="0" applyFont="1" applyFill="1" applyBorder="1" applyAlignment="1">
      <alignment horizontal="justify" wrapText="1"/>
    </xf>
    <xf numFmtId="0" fontId="5" fillId="0" borderId="25" xfId="7" applyNumberFormat="1" applyFont="1" applyFill="1" applyBorder="1" applyProtection="1"/>
    <xf numFmtId="0" fontId="28" fillId="0" borderId="37" xfId="0" applyFont="1" applyFill="1" applyBorder="1"/>
    <xf numFmtId="0" fontId="28" fillId="0" borderId="37" xfId="0" applyFont="1" applyFill="1" applyBorder="1" applyAlignment="1"/>
    <xf numFmtId="0" fontId="28" fillId="0" borderId="37" xfId="0" applyFont="1" applyFill="1" applyBorder="1" applyAlignment="1">
      <alignment wrapText="1"/>
    </xf>
    <xf numFmtId="0" fontId="28" fillId="0" borderId="37" xfId="0" applyFont="1" applyFill="1" applyBorder="1" applyAlignment="1">
      <alignment vertical="center" wrapText="1"/>
    </xf>
    <xf numFmtId="49" fontId="28" fillId="0" borderId="37" xfId="0" applyNumberFormat="1" applyFont="1" applyFill="1" applyBorder="1" applyAlignment="1">
      <alignment horizontal="left" vertical="top" wrapText="1"/>
    </xf>
    <xf numFmtId="0" fontId="28" fillId="0" borderId="37" xfId="0" applyFont="1" applyFill="1" applyBorder="1" applyAlignment="1">
      <alignment vertical="top" wrapText="1"/>
    </xf>
    <xf numFmtId="49" fontId="28" fillId="0" borderId="37" xfId="0" applyNumberFormat="1" applyFont="1" applyFill="1" applyBorder="1" applyAlignment="1">
      <alignment horizontal="left" vertical="top"/>
    </xf>
    <xf numFmtId="0" fontId="28" fillId="0" borderId="37" xfId="0" applyFont="1" applyFill="1" applyBorder="1" applyAlignment="1">
      <alignment horizontal="left" vertical="center"/>
    </xf>
    <xf numFmtId="0" fontId="5" fillId="2" borderId="8" xfId="0" applyNumberFormat="1" applyFont="1" applyFill="1" applyBorder="1" applyAlignment="1">
      <alignment horizontal="left" vertical="center" wrapText="1"/>
    </xf>
    <xf numFmtId="0" fontId="5" fillId="3" borderId="8" xfId="0" applyNumberFormat="1" applyFont="1" applyFill="1" applyBorder="1" applyAlignment="1">
      <alignment vertical="center" wrapText="1"/>
    </xf>
    <xf numFmtId="0" fontId="5" fillId="0" borderId="8" xfId="0" applyNumberFormat="1" applyFont="1" applyBorder="1" applyAlignment="1">
      <alignment vertical="center" wrapText="1"/>
    </xf>
    <xf numFmtId="0" fontId="28" fillId="0" borderId="37" xfId="0" applyFont="1" applyFill="1" applyBorder="1" applyAlignment="1">
      <alignment horizontal="left" vertical="center" wrapText="1"/>
    </xf>
    <xf numFmtId="0" fontId="28" fillId="0" borderId="38" xfId="0" applyFont="1" applyFill="1" applyBorder="1" applyAlignment="1">
      <alignment horizontal="left" vertical="center"/>
    </xf>
    <xf numFmtId="0" fontId="28" fillId="3" borderId="37" xfId="0" applyFont="1" applyFill="1" applyBorder="1" applyAlignment="1">
      <alignment wrapText="1"/>
    </xf>
    <xf numFmtId="0" fontId="28" fillId="0" borderId="1" xfId="0" applyFont="1" applyFill="1" applyBorder="1" applyAlignment="1">
      <alignment vertical="top" wrapText="1"/>
    </xf>
    <xf numFmtId="49" fontId="28" fillId="0" borderId="37" xfId="0" applyNumberFormat="1" applyFont="1" applyFill="1" applyBorder="1" applyAlignment="1">
      <alignment vertical="top"/>
    </xf>
    <xf numFmtId="0" fontId="22" fillId="0" borderId="37" xfId="0" applyFont="1" applyFill="1" applyBorder="1" applyAlignment="1">
      <alignment wrapText="1"/>
    </xf>
    <xf numFmtId="0" fontId="22" fillId="0" borderId="1" xfId="0" applyFont="1" applyFill="1" applyBorder="1" applyAlignment="1">
      <alignment wrapText="1"/>
    </xf>
    <xf numFmtId="0" fontId="24" fillId="0" borderId="25" xfId="7" applyNumberFormat="1" applyFont="1" applyFill="1" applyBorder="1" applyAlignment="1" applyProtection="1">
      <alignment vertical="center"/>
    </xf>
    <xf numFmtId="0" fontId="24" fillId="4" borderId="8" xfId="6" applyNumberFormat="1" applyFont="1" applyFill="1" applyBorder="1" applyAlignment="1">
      <alignment horizontal="center" wrapText="1"/>
    </xf>
    <xf numFmtId="0" fontId="5" fillId="4" borderId="6" xfId="6" applyNumberFormat="1" applyFont="1" applyFill="1" applyBorder="1" applyAlignment="1">
      <alignment horizontal="center"/>
    </xf>
    <xf numFmtId="0" fontId="28" fillId="4" borderId="37" xfId="0" applyFont="1" applyFill="1" applyBorder="1" applyAlignment="1">
      <alignment horizontal="left" vertical="center" wrapText="1"/>
    </xf>
    <xf numFmtId="49" fontId="28" fillId="4" borderId="32" xfId="0" applyNumberFormat="1" applyFont="1" applyFill="1" applyBorder="1" applyAlignment="1">
      <alignment horizontal="center"/>
    </xf>
    <xf numFmtId="0" fontId="28" fillId="4" borderId="37" xfId="0" applyFont="1" applyFill="1" applyBorder="1" applyAlignment="1">
      <alignment horizontal="left" vertical="center"/>
    </xf>
    <xf numFmtId="49" fontId="28" fillId="4" borderId="0" xfId="0" applyNumberFormat="1" applyFont="1" applyFill="1" applyBorder="1" applyAlignment="1">
      <alignment horizontal="center"/>
    </xf>
    <xf numFmtId="0" fontId="24" fillId="0" borderId="13" xfId="7" applyNumberFormat="1" applyFont="1" applyFill="1" applyBorder="1" applyAlignment="1">
      <alignment horizontal="left" indent="2"/>
    </xf>
    <xf numFmtId="0" fontId="24" fillId="0" borderId="20" xfId="7" applyNumberFormat="1" applyFont="1" applyFill="1" applyBorder="1" applyAlignment="1">
      <alignment horizontal="center"/>
    </xf>
    <xf numFmtId="0" fontId="5" fillId="0" borderId="21" xfId="7" applyNumberFormat="1" applyFont="1" applyFill="1" applyBorder="1" applyProtection="1">
      <protection locked="0"/>
    </xf>
    <xf numFmtId="0" fontId="5" fillId="0" borderId="21" xfId="0" applyNumberFormat="1" applyFont="1" applyFill="1" applyBorder="1" applyProtection="1">
      <protection locked="0"/>
    </xf>
    <xf numFmtId="0" fontId="24" fillId="0" borderId="21" xfId="7" applyNumberFormat="1" applyFont="1" applyFill="1" applyBorder="1" applyAlignment="1" applyProtection="1"/>
    <xf numFmtId="0" fontId="5" fillId="0" borderId="29" xfId="7" applyNumberFormat="1" applyFont="1" applyFill="1" applyBorder="1" applyProtection="1">
      <protection locked="0"/>
    </xf>
    <xf numFmtId="0" fontId="4" fillId="0" borderId="30"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xf>
    <xf numFmtId="0" fontId="4" fillId="0" borderId="25" xfId="0" applyNumberFormat="1" applyFont="1" applyFill="1" applyBorder="1" applyAlignment="1">
      <alignment horizontal="center" vertical="center"/>
    </xf>
    <xf numFmtId="0" fontId="12" fillId="0" borderId="8" xfId="9" applyNumberFormat="1" applyFont="1" applyFill="1" applyBorder="1" applyAlignment="1">
      <alignment horizontal="center" vertical="center" wrapText="1"/>
    </xf>
    <xf numFmtId="0" fontId="12" fillId="0" borderId="25" xfId="9" applyNumberFormat="1" applyFont="1" applyFill="1" applyBorder="1" applyAlignment="1">
      <alignment horizontal="center" vertical="center" wrapText="1"/>
    </xf>
    <xf numFmtId="0" fontId="3" fillId="0" borderId="25" xfId="0" applyNumberFormat="1" applyFont="1" applyFill="1" applyBorder="1" applyAlignment="1" applyProtection="1">
      <alignment horizontal="right" vertical="center"/>
      <protection locked="0"/>
    </xf>
    <xf numFmtId="0" fontId="12" fillId="0" borderId="25" xfId="9" applyNumberFormat="1" applyFont="1" applyFill="1" applyBorder="1" applyAlignment="1" applyProtection="1">
      <alignment horizontal="right" vertical="center" wrapText="1"/>
    </xf>
    <xf numFmtId="0" fontId="4" fillId="0" borderId="25" xfId="0" applyNumberFormat="1" applyFont="1" applyFill="1" applyBorder="1" applyAlignment="1" applyProtection="1">
      <alignment horizontal="center" vertical="center"/>
      <protection locked="0"/>
    </xf>
    <xf numFmtId="0" fontId="12" fillId="0" borderId="25" xfId="9" applyNumberFormat="1" applyFont="1" applyFill="1" applyBorder="1" applyAlignment="1" applyProtection="1">
      <alignment horizontal="center" vertical="center" wrapText="1"/>
      <protection locked="0"/>
    </xf>
    <xf numFmtId="0" fontId="12" fillId="0" borderId="25" xfId="9" applyNumberFormat="1" applyFont="1" applyFill="1" applyBorder="1" applyAlignment="1" applyProtection="1">
      <alignment horizontal="right" vertical="center" wrapText="1"/>
      <protection locked="0"/>
    </xf>
    <xf numFmtId="0" fontId="7" fillId="0" borderId="25" xfId="9" applyNumberFormat="1" applyFont="1" applyFill="1" applyBorder="1" applyAlignment="1" applyProtection="1">
      <alignment horizontal="right" wrapText="1"/>
      <protection locked="0"/>
    </xf>
    <xf numFmtId="0" fontId="4" fillId="0" borderId="36" xfId="8" applyNumberFormat="1" applyFont="1" applyFill="1" applyBorder="1" applyAlignment="1">
      <alignment vertical="center" wrapText="1"/>
    </xf>
    <xf numFmtId="0" fontId="4" fillId="0" borderId="10" xfId="8" applyNumberFormat="1" applyFont="1" applyFill="1" applyBorder="1" applyAlignment="1">
      <alignment vertical="center" wrapText="1"/>
    </xf>
    <xf numFmtId="0" fontId="4" fillId="0" borderId="8" xfId="8" applyNumberFormat="1" applyFont="1" applyFill="1" applyBorder="1" applyAlignment="1">
      <alignment horizontal="center" vertical="center"/>
    </xf>
    <xf numFmtId="0" fontId="4" fillId="0" borderId="25" xfId="8" applyNumberFormat="1" applyFont="1" applyFill="1" applyBorder="1" applyAlignment="1">
      <alignment horizontal="center" vertical="center"/>
    </xf>
    <xf numFmtId="0" fontId="4" fillId="0" borderId="25" xfId="8" applyNumberFormat="1" applyFont="1" applyFill="1" applyBorder="1" applyAlignment="1" applyProtection="1">
      <alignment horizontal="center" vertical="center"/>
    </xf>
    <xf numFmtId="0" fontId="4" fillId="0" borderId="8" xfId="8" applyNumberFormat="1" applyFont="1" applyBorder="1" applyAlignment="1">
      <alignment horizontal="center" vertical="center"/>
    </xf>
    <xf numFmtId="0" fontId="3" fillId="0" borderId="25" xfId="8" applyNumberFormat="1" applyFont="1" applyBorder="1" applyAlignment="1" applyProtection="1">
      <alignment vertical="center"/>
      <protection locked="0"/>
    </xf>
    <xf numFmtId="0" fontId="3" fillId="0" borderId="8" xfId="8" applyNumberFormat="1" applyFont="1" applyBorder="1" applyAlignment="1">
      <alignment vertical="center"/>
    </xf>
    <xf numFmtId="0" fontId="4" fillId="0" borderId="25" xfId="8" applyNumberFormat="1" applyFont="1" applyBorder="1" applyAlignment="1" applyProtection="1">
      <alignment vertical="center"/>
    </xf>
    <xf numFmtId="0" fontId="4" fillId="0" borderId="25" xfId="8" applyNumberFormat="1" applyFont="1" applyBorder="1" applyAlignment="1" applyProtection="1">
      <alignment horizontal="center" vertical="center"/>
      <protection locked="0"/>
    </xf>
    <xf numFmtId="0" fontId="3" fillId="0" borderId="8" xfId="8" applyNumberFormat="1" applyFont="1" applyBorder="1" applyAlignment="1">
      <alignment vertical="center" wrapText="1"/>
    </xf>
    <xf numFmtId="0" fontId="4" fillId="0" borderId="8" xfId="8" applyNumberFormat="1" applyFont="1" applyBorder="1" applyAlignment="1">
      <alignment horizontal="center" vertical="center" wrapText="1"/>
    </xf>
    <xf numFmtId="0" fontId="4" fillId="0" borderId="25" xfId="8" applyNumberFormat="1" applyFont="1" applyBorder="1" applyAlignment="1" applyProtection="1">
      <alignment horizontal="right" vertical="center"/>
    </xf>
    <xf numFmtId="0" fontId="4" fillId="0" borderId="26" xfId="8" applyNumberFormat="1" applyFont="1" applyBorder="1" applyAlignment="1">
      <alignment horizontal="center" vertical="center"/>
    </xf>
    <xf numFmtId="0" fontId="4" fillId="0" borderId="22" xfId="8" applyNumberFormat="1" applyFont="1" applyBorder="1" applyAlignment="1">
      <alignment horizontal="center" vertical="center"/>
    </xf>
    <xf numFmtId="0" fontId="4" fillId="0" borderId="22" xfId="8" applyNumberFormat="1" applyFont="1" applyFill="1" applyBorder="1" applyAlignment="1" applyProtection="1">
      <alignment vertical="center"/>
    </xf>
    <xf numFmtId="0" fontId="4" fillId="0" borderId="23" xfId="8" applyNumberFormat="1" applyFont="1" applyBorder="1" applyAlignment="1" applyProtection="1">
      <alignment vertical="center"/>
    </xf>
    <xf numFmtId="0" fontId="4" fillId="0" borderId="2" xfId="0" applyNumberFormat="1" applyFont="1" applyFill="1" applyBorder="1" applyAlignment="1" applyProtection="1">
      <alignment horizontal="center" vertical="center"/>
    </xf>
    <xf numFmtId="0" fontId="7" fillId="0" borderId="12" xfId="9" applyNumberFormat="1" applyFont="1" applyFill="1" applyBorder="1" applyAlignment="1">
      <alignment horizontal="center" vertical="center" wrapText="1"/>
    </xf>
    <xf numFmtId="0" fontId="12" fillId="0" borderId="5" xfId="9" applyNumberFormat="1" applyFont="1" applyFill="1" applyBorder="1" applyAlignment="1">
      <alignment horizontal="center" vertical="center" wrapText="1"/>
    </xf>
    <xf numFmtId="0" fontId="3" fillId="0" borderId="5" xfId="0" applyNumberFormat="1" applyFont="1" applyFill="1" applyBorder="1" applyAlignment="1" applyProtection="1">
      <alignment horizontal="right" vertical="center"/>
      <protection locked="0"/>
    </xf>
    <xf numFmtId="0" fontId="3" fillId="0" borderId="31" xfId="0" applyNumberFormat="1" applyFont="1" applyFill="1" applyBorder="1" applyAlignment="1" applyProtection="1">
      <alignment horizontal="right" vertical="center"/>
      <protection locked="0"/>
    </xf>
    <xf numFmtId="0" fontId="7" fillId="0" borderId="15" xfId="9" applyNumberFormat="1" applyFont="1" applyFill="1" applyBorder="1" applyAlignment="1">
      <alignment horizontal="center" vertical="center" wrapText="1"/>
    </xf>
    <xf numFmtId="0" fontId="12" fillId="0" borderId="16" xfId="9" applyNumberFormat="1" applyFont="1" applyFill="1" applyBorder="1" applyAlignment="1">
      <alignment horizontal="center" vertical="center" wrapText="1"/>
    </xf>
    <xf numFmtId="0" fontId="12" fillId="0" borderId="16" xfId="9" applyNumberFormat="1" applyFont="1" applyFill="1" applyBorder="1" applyAlignment="1" applyProtection="1">
      <alignment horizontal="right" vertical="center" wrapText="1"/>
    </xf>
    <xf numFmtId="0" fontId="12" fillId="0" borderId="28" xfId="9" applyNumberFormat="1" applyFont="1" applyFill="1" applyBorder="1" applyAlignment="1" applyProtection="1">
      <alignment horizontal="right" vertical="center" wrapText="1"/>
    </xf>
    <xf numFmtId="0" fontId="8" fillId="0" borderId="0" xfId="0" applyNumberFormat="1" applyFont="1" applyFill="1" applyAlignment="1" applyProtection="1">
      <alignment horizontal="left" vertical="center"/>
      <protection locked="0"/>
    </xf>
    <xf numFmtId="0" fontId="9" fillId="0" borderId="0" xfId="0" applyNumberFormat="1" applyFont="1" applyFill="1" applyAlignment="1" applyProtection="1">
      <alignment horizontal="left" vertical="center"/>
      <protection locked="0"/>
    </xf>
    <xf numFmtId="0" fontId="10" fillId="0" borderId="0" xfId="0" applyNumberFormat="1" applyFont="1" applyFill="1" applyAlignment="1" applyProtection="1">
      <alignment horizontal="left" vertical="center"/>
      <protection locked="0"/>
    </xf>
    <xf numFmtId="0" fontId="4" fillId="0" borderId="0" xfId="0" applyNumberFormat="1" applyFont="1" applyFill="1" applyAlignment="1" applyProtection="1">
      <alignment horizontal="center" vertical="center"/>
      <protection locked="0"/>
    </xf>
    <xf numFmtId="14" fontId="3" fillId="0" borderId="0" xfId="0" applyNumberFormat="1" applyFont="1" applyFill="1" applyAlignment="1" applyProtection="1">
      <alignment horizontal="center" vertical="center"/>
      <protection locked="0"/>
    </xf>
    <xf numFmtId="0" fontId="0" fillId="0" borderId="0" xfId="0" applyNumberFormat="1" applyFill="1" applyAlignment="1" applyProtection="1">
      <alignment horizontal="center" vertical="center"/>
      <protection locked="0"/>
    </xf>
    <xf numFmtId="0" fontId="9" fillId="0" borderId="0" xfId="8" applyNumberFormat="1" applyFont="1" applyAlignment="1" applyProtection="1">
      <alignment horizontal="center" vertical="center"/>
    </xf>
    <xf numFmtId="0" fontId="4" fillId="0" borderId="0" xfId="4" applyNumberFormat="1" applyFont="1" applyFill="1" applyAlignment="1" applyProtection="1">
      <alignment horizontal="center" vertical="center"/>
    </xf>
    <xf numFmtId="0" fontId="4" fillId="0" borderId="0" xfId="8" applyNumberFormat="1" applyFont="1" applyFill="1" applyAlignment="1" applyProtection="1">
      <alignment vertical="center"/>
    </xf>
    <xf numFmtId="0" fontId="4" fillId="0" borderId="18" xfId="8" applyNumberFormat="1" applyFont="1" applyFill="1" applyBorder="1" applyAlignment="1">
      <alignment horizontal="center" vertical="center"/>
    </xf>
    <xf numFmtId="0" fontId="4" fillId="0" borderId="14" xfId="8" applyNumberFormat="1" applyFont="1" applyFill="1" applyBorder="1" applyAlignment="1">
      <alignment horizontal="center" vertical="center"/>
    </xf>
    <xf numFmtId="0" fontId="4" fillId="0" borderId="27" xfId="8" applyNumberFormat="1" applyFont="1" applyFill="1" applyBorder="1" applyAlignment="1">
      <alignment horizontal="center" vertical="center"/>
    </xf>
    <xf numFmtId="0" fontId="4" fillId="0" borderId="35" xfId="8" applyNumberFormat="1" applyFont="1" applyFill="1" applyBorder="1" applyAlignment="1">
      <alignment horizontal="center" vertical="center"/>
    </xf>
    <xf numFmtId="0" fontId="26" fillId="0" borderId="0" xfId="5" applyNumberFormat="1" applyFont="1" applyFill="1" applyAlignment="1" applyProtection="1">
      <alignment horizontal="center"/>
      <protection locked="0"/>
    </xf>
    <xf numFmtId="0" fontId="4" fillId="0" borderId="0" xfId="5" applyNumberFormat="1" applyFont="1" applyFill="1" applyAlignment="1" applyProtection="1">
      <alignment horizontal="center" vertical="center"/>
    </xf>
    <xf numFmtId="0" fontId="4" fillId="0" borderId="0" xfId="5" applyNumberFormat="1" applyFont="1" applyFill="1" applyAlignment="1" applyProtection="1">
      <alignment horizontal="center" vertical="center"/>
      <protection locked="0"/>
    </xf>
    <xf numFmtId="0" fontId="24" fillId="0" borderId="30" xfId="7" applyNumberFormat="1" applyFont="1" applyFill="1" applyBorder="1" applyAlignment="1">
      <alignment horizontal="center" vertical="center" wrapText="1"/>
    </xf>
    <xf numFmtId="0" fontId="24" fillId="0" borderId="8" xfId="7" applyNumberFormat="1" applyFont="1" applyFill="1" applyBorder="1" applyAlignment="1">
      <alignment horizontal="center" vertical="center" wrapText="1"/>
    </xf>
    <xf numFmtId="0" fontId="24" fillId="0" borderId="17" xfId="7" applyNumberFormat="1" applyFont="1" applyFill="1" applyBorder="1" applyAlignment="1">
      <alignment horizontal="center" vertical="center" wrapText="1"/>
    </xf>
    <xf numFmtId="0" fontId="24" fillId="0" borderId="6" xfId="7"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0" fontId="5" fillId="0" borderId="17" xfId="7" applyNumberFormat="1" applyFont="1" applyFill="1" applyBorder="1" applyAlignment="1">
      <alignment horizontal="center" vertical="center" wrapText="1"/>
    </xf>
    <xf numFmtId="0" fontId="5" fillId="0" borderId="6" xfId="7" applyNumberFormat="1" applyFont="1" applyFill="1" applyBorder="1" applyAlignment="1">
      <alignment horizontal="center" vertical="center" wrapText="1"/>
    </xf>
    <xf numFmtId="0" fontId="24" fillId="0" borderId="19" xfId="7" applyNumberFormat="1" applyFont="1" applyFill="1" applyBorder="1" applyAlignment="1">
      <alignment horizontal="center" vertical="center" wrapText="1"/>
    </xf>
    <xf numFmtId="0" fontId="5" fillId="0" borderId="25" xfId="7" applyNumberFormat="1" applyFont="1" applyFill="1" applyBorder="1" applyAlignment="1">
      <alignment horizontal="center" vertical="center" wrapText="1"/>
    </xf>
    <xf numFmtId="0" fontId="6" fillId="0" borderId="0" xfId="5" applyNumberFormat="1" applyFont="1" applyFill="1" applyAlignment="1">
      <alignment horizontal="center"/>
    </xf>
    <xf numFmtId="0" fontId="6" fillId="0" borderId="0" xfId="5" applyNumberFormat="1" applyFont="1" applyFill="1" applyAlignment="1">
      <alignment horizontal="center" vertical="center"/>
    </xf>
    <xf numFmtId="0" fontId="6" fillId="0" borderId="0" xfId="5" applyNumberFormat="1" applyFont="1" applyFill="1" applyAlignment="1" applyProtection="1">
      <alignment horizontal="center"/>
      <protection locked="0"/>
    </xf>
  </cellXfs>
  <cellStyles count="13">
    <cellStyle name="Normal" xfId="0" builtinId="0"/>
    <cellStyle name="Normal 2" xfId="11"/>
    <cellStyle name="Normal 3" xfId="1"/>
    <cellStyle name="Normal 4" xfId="12"/>
    <cellStyle name="Normal 5" xfId="2"/>
    <cellStyle name="Normal_Anexa 6 31.12.2010 2" xfId="3"/>
    <cellStyle name="Normal_AnexeDiana_copy" xfId="4"/>
    <cellStyle name="Normal_AnexeDiana_copy 2" xfId="5"/>
    <cellStyle name="Normal_AnexeDiana_copy_anexa 7 admin ctemp" xfId="6"/>
    <cellStyle name="Normal_AnexeDiana_copy_anexa 7 admin ctemp 2" xfId="7"/>
    <cellStyle name="Normal_AnexeDiana_copy_Anexe" xfId="8"/>
    <cellStyle name="Normal_BILANT" xfId="9"/>
    <cellStyle name="Normal_mach14 si 15 2" xfId="10"/>
  </cellStyles>
  <dxfs count="0"/>
  <tableStyles count="0" defaultTableStyle="TableStyleMedium2" defaultPivotStyle="PivotStyleLight16"/>
  <colors>
    <mruColors>
      <color rgb="FFF2F8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IV93"/>
  <sheetViews>
    <sheetView tabSelected="1" zoomScale="70" zoomScaleNormal="70" workbookViewId="0">
      <selection activeCell="E15" sqref="E15"/>
    </sheetView>
  </sheetViews>
  <sheetFormatPr defaultColWidth="0" defaultRowHeight="12.75" x14ac:dyDescent="0.2"/>
  <cols>
    <col min="1" max="1" width="6.28515625" style="49" customWidth="1"/>
    <col min="2" max="2" width="60.5703125" style="44" customWidth="1"/>
    <col min="3" max="3" width="7.42578125" style="51" customWidth="1"/>
    <col min="4" max="4" width="15.140625" style="52" customWidth="1"/>
    <col min="5" max="5" width="15.7109375" style="53" customWidth="1"/>
    <col min="6" max="6" width="22" style="24" customWidth="1"/>
    <col min="7" max="16384" width="0" style="5" hidden="1"/>
  </cols>
  <sheetData>
    <row r="1" spans="1:256" ht="15" x14ac:dyDescent="0.2">
      <c r="A1" s="311" t="s">
        <v>1153</v>
      </c>
      <c r="B1" s="311"/>
      <c r="C1" s="1"/>
      <c r="D1" s="2"/>
      <c r="E1" s="3"/>
      <c r="F1" s="4"/>
    </row>
    <row r="2" spans="1:256" ht="15" x14ac:dyDescent="0.2">
      <c r="A2" s="312"/>
      <c r="B2" s="312"/>
      <c r="C2" s="1"/>
      <c r="D2" s="2"/>
      <c r="E2" s="6" t="s">
        <v>18</v>
      </c>
      <c r="F2" s="4"/>
    </row>
    <row r="3" spans="1:256" ht="14.25" x14ac:dyDescent="0.2">
      <c r="A3" s="313"/>
      <c r="B3" s="313"/>
      <c r="C3" s="1"/>
      <c r="D3" s="2"/>
      <c r="E3" s="3"/>
      <c r="F3" s="4"/>
    </row>
    <row r="4" spans="1:256" x14ac:dyDescent="0.2">
      <c r="A4" s="7"/>
      <c r="B4" s="8"/>
      <c r="C4" s="1"/>
      <c r="D4" s="2"/>
      <c r="E4" s="3"/>
      <c r="F4" s="4"/>
    </row>
    <row r="5" spans="1:256" x14ac:dyDescent="0.2">
      <c r="A5" s="7"/>
      <c r="B5" s="8"/>
      <c r="C5" s="1"/>
      <c r="D5" s="2"/>
      <c r="E5" s="6"/>
      <c r="F5" s="9"/>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spans="1:256" x14ac:dyDescent="0.2">
      <c r="A6" s="314" t="s">
        <v>1152</v>
      </c>
      <c r="B6" s="314"/>
      <c r="C6" s="314"/>
      <c r="D6" s="314"/>
      <c r="E6" s="314"/>
      <c r="F6" s="4"/>
    </row>
    <row r="7" spans="1:256" x14ac:dyDescent="0.2">
      <c r="A7" s="315"/>
      <c r="B7" s="316"/>
      <c r="C7" s="316"/>
      <c r="D7" s="316"/>
      <c r="E7" s="316"/>
      <c r="F7" s="4"/>
    </row>
    <row r="8" spans="1:256" ht="13.5" thickBot="1" x14ac:dyDescent="0.25">
      <c r="A8" s="302" t="s">
        <v>19</v>
      </c>
      <c r="B8" s="8"/>
      <c r="C8" s="1"/>
      <c r="D8" s="2"/>
      <c r="E8" s="11" t="s">
        <v>20</v>
      </c>
      <c r="F8" s="12"/>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s="17" customFormat="1" ht="38.25" x14ac:dyDescent="0.2">
      <c r="A9" s="272" t="s">
        <v>21</v>
      </c>
      <c r="B9" s="273" t="s">
        <v>22</v>
      </c>
      <c r="C9" s="273" t="s">
        <v>23</v>
      </c>
      <c r="D9" s="273" t="s">
        <v>24</v>
      </c>
      <c r="E9" s="274" t="s">
        <v>25</v>
      </c>
      <c r="F9" s="14"/>
      <c r="G9" s="15"/>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pans="1:256" s="13" customFormat="1" x14ac:dyDescent="0.2">
      <c r="A10" s="275" t="s">
        <v>26</v>
      </c>
      <c r="B10" s="237" t="s">
        <v>27</v>
      </c>
      <c r="C10" s="18" t="s">
        <v>28</v>
      </c>
      <c r="D10" s="18">
        <v>1</v>
      </c>
      <c r="E10" s="276">
        <v>2</v>
      </c>
      <c r="F10" s="19"/>
      <c r="G10" s="20"/>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c r="IT10" s="21"/>
      <c r="IU10" s="21"/>
      <c r="IV10" s="21"/>
    </row>
    <row r="11" spans="1:256" x14ac:dyDescent="0.2">
      <c r="A11" s="277" t="s">
        <v>29</v>
      </c>
      <c r="B11" s="23" t="s">
        <v>30</v>
      </c>
      <c r="C11" s="22" t="s">
        <v>0</v>
      </c>
      <c r="D11" s="22" t="s">
        <v>31</v>
      </c>
      <c r="E11" s="278" t="s">
        <v>31</v>
      </c>
      <c r="G11" s="25"/>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c r="IK11" s="26"/>
      <c r="IL11" s="26"/>
      <c r="IM11" s="26"/>
      <c r="IN11" s="26"/>
      <c r="IO11" s="26"/>
      <c r="IP11" s="26"/>
      <c r="IQ11" s="26"/>
      <c r="IR11" s="26"/>
      <c r="IS11" s="26"/>
      <c r="IT11" s="26"/>
      <c r="IU11" s="26"/>
      <c r="IV11" s="26"/>
    </row>
    <row r="12" spans="1:256" x14ac:dyDescent="0.2">
      <c r="A12" s="277" t="s">
        <v>32</v>
      </c>
      <c r="B12" s="23" t="s">
        <v>33</v>
      </c>
      <c r="C12" s="22" t="s">
        <v>3</v>
      </c>
      <c r="D12" s="22" t="s">
        <v>31</v>
      </c>
      <c r="E12" s="278" t="s">
        <v>31</v>
      </c>
      <c r="F12" s="27"/>
      <c r="G12" s="28"/>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c r="IU12" s="29"/>
      <c r="IV12" s="29"/>
    </row>
    <row r="13" spans="1:256" ht="38.25" x14ac:dyDescent="0.2">
      <c r="A13" s="235" t="s">
        <v>34</v>
      </c>
      <c r="B13" s="231" t="s">
        <v>1114</v>
      </c>
      <c r="C13" s="22" t="s">
        <v>4</v>
      </c>
      <c r="D13" s="232"/>
      <c r="E13" s="279"/>
      <c r="F13" s="27"/>
      <c r="G13" s="28"/>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c r="IU13" s="29"/>
      <c r="IV13" s="29"/>
    </row>
    <row r="14" spans="1:256" ht="51" x14ac:dyDescent="0.2">
      <c r="A14" s="235" t="s">
        <v>35</v>
      </c>
      <c r="B14" s="231" t="s">
        <v>1115</v>
      </c>
      <c r="C14" s="22" t="s">
        <v>5</v>
      </c>
      <c r="D14" s="232">
        <v>1094800</v>
      </c>
      <c r="E14" s="279">
        <v>940991</v>
      </c>
      <c r="F14" s="27"/>
      <c r="G14" s="28"/>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29"/>
      <c r="IV14" s="29"/>
    </row>
    <row r="15" spans="1:256" ht="38.25" x14ac:dyDescent="0.2">
      <c r="A15" s="235" t="s">
        <v>36</v>
      </c>
      <c r="B15" s="231" t="s">
        <v>1116</v>
      </c>
      <c r="C15" s="22" t="s">
        <v>6</v>
      </c>
      <c r="D15" s="232">
        <v>1707580</v>
      </c>
      <c r="E15" s="279">
        <v>1707580</v>
      </c>
      <c r="F15" s="27"/>
      <c r="G15" s="28"/>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29"/>
      <c r="IV15" s="29"/>
    </row>
    <row r="16" spans="1:256" ht="25.5" x14ac:dyDescent="0.2">
      <c r="A16" s="235" t="s">
        <v>37</v>
      </c>
      <c r="B16" s="231" t="s">
        <v>1117</v>
      </c>
      <c r="C16" s="22" t="s">
        <v>38</v>
      </c>
      <c r="D16" s="232"/>
      <c r="E16" s="279"/>
      <c r="F16" s="27"/>
      <c r="G16" s="28"/>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29"/>
      <c r="IV16" s="29"/>
    </row>
    <row r="17" spans="1:256" ht="63.75" x14ac:dyDescent="0.2">
      <c r="A17" s="235" t="s">
        <v>39</v>
      </c>
      <c r="B17" s="231" t="s">
        <v>1118</v>
      </c>
      <c r="C17" s="22" t="s">
        <v>40</v>
      </c>
      <c r="D17" s="232"/>
      <c r="E17" s="279"/>
      <c r="F17" s="27"/>
      <c r="G17" s="28"/>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29"/>
      <c r="IV17" s="29"/>
    </row>
    <row r="18" spans="1:256" ht="25.5" x14ac:dyDescent="0.2">
      <c r="A18" s="235"/>
      <c r="B18" s="233" t="s">
        <v>41</v>
      </c>
      <c r="C18" s="22" t="s">
        <v>42</v>
      </c>
      <c r="D18" s="232"/>
      <c r="E18" s="279"/>
      <c r="F18" s="27"/>
      <c r="G18" s="28"/>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c r="IU18" s="29"/>
      <c r="IV18" s="29"/>
    </row>
    <row r="19" spans="1:256" ht="51" x14ac:dyDescent="0.2">
      <c r="A19" s="235" t="s">
        <v>43</v>
      </c>
      <c r="B19" s="231" t="s">
        <v>1119</v>
      </c>
      <c r="C19" s="22" t="s">
        <v>1</v>
      </c>
      <c r="D19" s="232">
        <v>1240</v>
      </c>
      <c r="E19" s="279">
        <v>0</v>
      </c>
      <c r="F19" s="27"/>
      <c r="G19" s="28"/>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29"/>
      <c r="IV19" s="29"/>
    </row>
    <row r="20" spans="1:256" ht="38.25" x14ac:dyDescent="0.2">
      <c r="A20" s="235"/>
      <c r="B20" s="233" t="s">
        <v>44</v>
      </c>
      <c r="C20" s="22" t="s">
        <v>7</v>
      </c>
      <c r="D20" s="232">
        <v>1240</v>
      </c>
      <c r="E20" s="279">
        <v>0</v>
      </c>
      <c r="F20" s="27"/>
      <c r="G20" s="28"/>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c r="IU20" s="29"/>
      <c r="IV20" s="29"/>
    </row>
    <row r="21" spans="1:256" ht="25.5" x14ac:dyDescent="0.2">
      <c r="A21" s="235" t="s">
        <v>45</v>
      </c>
      <c r="B21" s="231" t="s">
        <v>46</v>
      </c>
      <c r="C21" s="22" t="s">
        <v>47</v>
      </c>
      <c r="D21" s="134">
        <f>D13+D14+D15+D16+D17+D19</f>
        <v>2803620</v>
      </c>
      <c r="E21" s="280">
        <f>E13+E14+E15+E16+E17+E19</f>
        <v>2648571</v>
      </c>
      <c r="F21" s="30"/>
      <c r="G21" s="31"/>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32"/>
      <c r="IK21" s="32"/>
      <c r="IL21" s="32"/>
      <c r="IM21" s="32"/>
      <c r="IN21" s="32"/>
      <c r="IO21" s="32"/>
      <c r="IP21" s="32"/>
      <c r="IQ21" s="32"/>
      <c r="IR21" s="32"/>
      <c r="IS21" s="32"/>
      <c r="IT21" s="32"/>
      <c r="IU21" s="32"/>
      <c r="IV21" s="32"/>
    </row>
    <row r="22" spans="1:256" x14ac:dyDescent="0.2">
      <c r="A22" s="235"/>
      <c r="B22" s="231" t="s">
        <v>48</v>
      </c>
      <c r="C22" s="22" t="s">
        <v>49</v>
      </c>
      <c r="D22" s="114" t="s">
        <v>31</v>
      </c>
      <c r="E22" s="281" t="s">
        <v>31</v>
      </c>
      <c r="F22" s="27"/>
      <c r="G22" s="28"/>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c r="IV22" s="29"/>
    </row>
    <row r="23" spans="1:256" ht="127.5" x14ac:dyDescent="0.2">
      <c r="A23" s="235" t="s">
        <v>34</v>
      </c>
      <c r="B23" s="231" t="s">
        <v>1120</v>
      </c>
      <c r="C23" s="22" t="s">
        <v>50</v>
      </c>
      <c r="D23" s="232">
        <v>342481</v>
      </c>
      <c r="E23" s="279">
        <v>335592</v>
      </c>
      <c r="F23" s="27"/>
      <c r="G23" s="28"/>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c r="IT23" s="29"/>
      <c r="IU23" s="29"/>
      <c r="IV23" s="29"/>
    </row>
    <row r="24" spans="1:256" ht="25.5" x14ac:dyDescent="0.2">
      <c r="A24" s="235" t="s">
        <v>35</v>
      </c>
      <c r="B24" s="231" t="s">
        <v>51</v>
      </c>
      <c r="C24" s="22" t="s">
        <v>9</v>
      </c>
      <c r="D24" s="115"/>
      <c r="E24" s="282"/>
      <c r="F24" s="30"/>
      <c r="G24" s="31"/>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c r="IU24" s="32"/>
      <c r="IV24" s="32"/>
    </row>
    <row r="25" spans="1:256" ht="76.5" x14ac:dyDescent="0.2">
      <c r="A25" s="235" t="s">
        <v>52</v>
      </c>
      <c r="B25" s="231" t="s">
        <v>1121</v>
      </c>
      <c r="C25" s="22" t="s">
        <v>10</v>
      </c>
      <c r="D25" s="232">
        <v>6904</v>
      </c>
      <c r="E25" s="279">
        <v>11352</v>
      </c>
      <c r="F25" s="27"/>
      <c r="G25" s="28"/>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1:256" ht="25.5" x14ac:dyDescent="0.2">
      <c r="A26" s="235"/>
      <c r="B26" s="231" t="s">
        <v>1082</v>
      </c>
      <c r="C26" s="22">
        <v>21.1</v>
      </c>
      <c r="D26" s="115" t="s">
        <v>31</v>
      </c>
      <c r="E26" s="279"/>
      <c r="F26" s="27"/>
      <c r="G26" s="28"/>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38.25" x14ac:dyDescent="0.2">
      <c r="A27" s="235"/>
      <c r="B27" s="231" t="s">
        <v>1122</v>
      </c>
      <c r="C27" s="22" t="s">
        <v>53</v>
      </c>
      <c r="D27" s="232">
        <v>6904</v>
      </c>
      <c r="E27" s="279">
        <v>11352</v>
      </c>
      <c r="F27" s="27"/>
      <c r="G27" s="28"/>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1:256" ht="24.75" customHeight="1" x14ac:dyDescent="0.2">
      <c r="A28" s="235"/>
      <c r="B28" s="233" t="s">
        <v>1083</v>
      </c>
      <c r="C28" s="22" t="s">
        <v>54</v>
      </c>
      <c r="D28" s="115" t="s">
        <v>31</v>
      </c>
      <c r="E28" s="282" t="s">
        <v>31</v>
      </c>
      <c r="F28" s="27"/>
      <c r="G28" s="28"/>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29"/>
      <c r="IV28" s="29"/>
    </row>
    <row r="29" spans="1:256" ht="89.25" x14ac:dyDescent="0.2">
      <c r="A29" s="235" t="s">
        <v>52</v>
      </c>
      <c r="B29" s="231" t="s">
        <v>1123</v>
      </c>
      <c r="C29" s="22" t="s">
        <v>55</v>
      </c>
      <c r="D29" s="232">
        <v>0</v>
      </c>
      <c r="E29" s="279">
        <v>0</v>
      </c>
      <c r="F29" s="27"/>
      <c r="G29" s="28"/>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c r="IS29" s="29"/>
      <c r="IT29" s="29"/>
      <c r="IU29" s="29"/>
      <c r="IV29" s="29"/>
    </row>
    <row r="30" spans="1:256" ht="38.25" x14ac:dyDescent="0.2">
      <c r="A30" s="235"/>
      <c r="B30" s="233" t="s">
        <v>56</v>
      </c>
      <c r="C30" s="22" t="s">
        <v>57</v>
      </c>
      <c r="D30" s="232"/>
      <c r="E30" s="279"/>
      <c r="F30" s="27"/>
      <c r="G30" s="28"/>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c r="IS30" s="29"/>
      <c r="IT30" s="29"/>
      <c r="IU30" s="29"/>
      <c r="IV30" s="29"/>
    </row>
    <row r="31" spans="1:256" ht="127.5" x14ac:dyDescent="0.2">
      <c r="A31" s="235" t="s">
        <v>52</v>
      </c>
      <c r="B31" s="231" t="s">
        <v>1124</v>
      </c>
      <c r="C31" s="22" t="s">
        <v>2</v>
      </c>
      <c r="D31" s="232"/>
      <c r="E31" s="279"/>
      <c r="F31" s="27"/>
      <c r="G31" s="28"/>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c r="IO31" s="29"/>
      <c r="IP31" s="29"/>
      <c r="IQ31" s="29"/>
      <c r="IR31" s="29"/>
      <c r="IS31" s="29"/>
      <c r="IT31" s="29"/>
      <c r="IU31" s="29"/>
      <c r="IV31" s="29"/>
    </row>
    <row r="32" spans="1:256" ht="38.25" x14ac:dyDescent="0.2">
      <c r="A32" s="235"/>
      <c r="B32" s="233" t="s">
        <v>58</v>
      </c>
      <c r="C32" s="22" t="s">
        <v>11</v>
      </c>
      <c r="D32" s="232"/>
      <c r="E32" s="279"/>
      <c r="F32" s="27"/>
      <c r="G32" s="28"/>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c r="IN32" s="29"/>
      <c r="IO32" s="29"/>
      <c r="IP32" s="29"/>
      <c r="IQ32" s="29"/>
      <c r="IR32" s="29"/>
      <c r="IS32" s="29"/>
      <c r="IT32" s="29"/>
      <c r="IU32" s="29"/>
      <c r="IV32" s="29"/>
    </row>
    <row r="33" spans="1:256" ht="76.5" x14ac:dyDescent="0.2">
      <c r="A33" s="235"/>
      <c r="B33" s="231" t="s">
        <v>1125</v>
      </c>
      <c r="C33" s="22" t="s">
        <v>12</v>
      </c>
      <c r="D33" s="232"/>
      <c r="E33" s="279"/>
      <c r="F33" s="27"/>
      <c r="G33" s="28"/>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c r="IK33" s="29"/>
      <c r="IL33" s="29"/>
      <c r="IM33" s="29"/>
      <c r="IN33" s="29"/>
      <c r="IO33" s="29"/>
      <c r="IP33" s="29"/>
      <c r="IQ33" s="29"/>
      <c r="IR33" s="29"/>
      <c r="IS33" s="29"/>
      <c r="IT33" s="29"/>
      <c r="IU33" s="29"/>
      <c r="IV33" s="29"/>
    </row>
    <row r="34" spans="1:256" x14ac:dyDescent="0.2">
      <c r="A34" s="235"/>
      <c r="B34" s="231" t="s">
        <v>59</v>
      </c>
      <c r="C34" s="22" t="s">
        <v>60</v>
      </c>
      <c r="D34" s="134">
        <f>D25+D29+D31+D33</f>
        <v>6904</v>
      </c>
      <c r="E34" s="280">
        <f>E25+E29+E31+E33</f>
        <v>11352</v>
      </c>
      <c r="F34" s="27"/>
      <c r="G34" s="28"/>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c r="IL34" s="29"/>
      <c r="IM34" s="29"/>
      <c r="IN34" s="29"/>
      <c r="IO34" s="29"/>
      <c r="IP34" s="29"/>
      <c r="IQ34" s="29"/>
      <c r="IR34" s="29"/>
      <c r="IS34" s="29"/>
      <c r="IT34" s="29"/>
      <c r="IU34" s="29"/>
      <c r="IV34" s="29"/>
    </row>
    <row r="35" spans="1:256" x14ac:dyDescent="0.2">
      <c r="A35" s="235" t="s">
        <v>36</v>
      </c>
      <c r="B35" s="231" t="s">
        <v>1126</v>
      </c>
      <c r="C35" s="22" t="s">
        <v>61</v>
      </c>
      <c r="D35" s="232"/>
      <c r="E35" s="279"/>
      <c r="F35" s="27"/>
      <c r="G35" s="28"/>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c r="IK35" s="29"/>
      <c r="IL35" s="29"/>
      <c r="IM35" s="29"/>
      <c r="IN35" s="29"/>
      <c r="IO35" s="29"/>
      <c r="IP35" s="29"/>
      <c r="IQ35" s="29"/>
      <c r="IR35" s="29"/>
      <c r="IS35" s="29"/>
      <c r="IT35" s="29"/>
      <c r="IU35" s="29"/>
      <c r="IV35" s="29"/>
    </row>
    <row r="36" spans="1:256" x14ac:dyDescent="0.2">
      <c r="A36" s="235" t="s">
        <v>37</v>
      </c>
      <c r="B36" s="231" t="s">
        <v>62</v>
      </c>
      <c r="C36" s="22" t="s">
        <v>63</v>
      </c>
      <c r="D36" s="115" t="s">
        <v>31</v>
      </c>
      <c r="E36" s="282" t="s">
        <v>31</v>
      </c>
      <c r="F36" s="30"/>
      <c r="G36" s="31"/>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c r="IC36" s="32"/>
      <c r="ID36" s="32"/>
      <c r="IE36" s="32"/>
      <c r="IF36" s="32"/>
      <c r="IG36" s="32"/>
      <c r="IH36" s="32"/>
      <c r="II36" s="32"/>
      <c r="IJ36" s="32"/>
      <c r="IK36" s="32"/>
      <c r="IL36" s="32"/>
      <c r="IM36" s="32"/>
      <c r="IN36" s="32"/>
      <c r="IO36" s="32"/>
      <c r="IP36" s="32"/>
      <c r="IQ36" s="32"/>
      <c r="IR36" s="32"/>
      <c r="IS36" s="32"/>
      <c r="IT36" s="32"/>
      <c r="IU36" s="32"/>
      <c r="IV36" s="32"/>
    </row>
    <row r="37" spans="1:256" ht="153" x14ac:dyDescent="0.2">
      <c r="A37" s="235" t="s">
        <v>52</v>
      </c>
      <c r="B37" s="231" t="s">
        <v>1127</v>
      </c>
      <c r="C37" s="22" t="s">
        <v>64</v>
      </c>
      <c r="D37" s="232"/>
      <c r="E37" s="279"/>
      <c r="F37" s="27"/>
      <c r="G37" s="28"/>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c r="IK37" s="29"/>
      <c r="IL37" s="29"/>
      <c r="IM37" s="29"/>
      <c r="IN37" s="29"/>
      <c r="IO37" s="29"/>
      <c r="IP37" s="29"/>
      <c r="IQ37" s="29"/>
      <c r="IR37" s="29"/>
      <c r="IS37" s="29"/>
      <c r="IT37" s="29"/>
      <c r="IU37" s="29"/>
      <c r="IV37" s="29"/>
    </row>
    <row r="38" spans="1:256" ht="38.25" x14ac:dyDescent="0.2">
      <c r="A38" s="235"/>
      <c r="B38" s="233" t="s">
        <v>65</v>
      </c>
      <c r="C38" s="22" t="s">
        <v>66</v>
      </c>
      <c r="D38" s="232">
        <v>4438</v>
      </c>
      <c r="E38" s="279">
        <v>2887</v>
      </c>
      <c r="F38" s="27"/>
      <c r="G38" s="28"/>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c r="IK38" s="29"/>
      <c r="IL38" s="29"/>
      <c r="IM38" s="29"/>
      <c r="IN38" s="29"/>
      <c r="IO38" s="29"/>
      <c r="IP38" s="29"/>
      <c r="IQ38" s="29"/>
      <c r="IR38" s="29"/>
      <c r="IS38" s="29"/>
      <c r="IT38" s="29"/>
      <c r="IU38" s="29"/>
      <c r="IV38" s="29"/>
    </row>
    <row r="39" spans="1:256" x14ac:dyDescent="0.2">
      <c r="A39" s="235" t="s">
        <v>52</v>
      </c>
      <c r="B39" s="231" t="s">
        <v>1128</v>
      </c>
      <c r="C39" s="22" t="s">
        <v>67</v>
      </c>
      <c r="D39" s="115" t="s">
        <v>31</v>
      </c>
      <c r="E39" s="282" t="s">
        <v>31</v>
      </c>
      <c r="F39" s="27"/>
      <c r="G39" s="28"/>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c r="IK39" s="29"/>
      <c r="IL39" s="29"/>
      <c r="IM39" s="29"/>
      <c r="IN39" s="29"/>
      <c r="IO39" s="29"/>
      <c r="IP39" s="29"/>
      <c r="IQ39" s="29"/>
      <c r="IR39" s="29"/>
      <c r="IS39" s="29"/>
      <c r="IT39" s="29"/>
      <c r="IU39" s="29"/>
      <c r="IV39" s="29"/>
    </row>
    <row r="40" spans="1:256" ht="102" x14ac:dyDescent="0.2">
      <c r="A40" s="235" t="s">
        <v>52</v>
      </c>
      <c r="B40" s="231" t="s">
        <v>1129</v>
      </c>
      <c r="C40" s="22" t="s">
        <v>68</v>
      </c>
      <c r="D40" s="232">
        <v>1774</v>
      </c>
      <c r="E40" s="279">
        <v>3369</v>
      </c>
      <c r="F40" s="27"/>
      <c r="G40" s="28"/>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c r="IK40" s="29"/>
      <c r="IL40" s="29"/>
      <c r="IM40" s="29"/>
      <c r="IN40" s="29"/>
      <c r="IO40" s="29"/>
      <c r="IP40" s="29"/>
      <c r="IQ40" s="29"/>
      <c r="IR40" s="29"/>
      <c r="IS40" s="29"/>
      <c r="IT40" s="29"/>
      <c r="IU40" s="29"/>
      <c r="IV40" s="29"/>
    </row>
    <row r="41" spans="1:256" x14ac:dyDescent="0.2">
      <c r="A41" s="235"/>
      <c r="B41" s="233" t="s">
        <v>69</v>
      </c>
      <c r="C41" s="22" t="s">
        <v>70</v>
      </c>
      <c r="D41" s="232"/>
      <c r="E41" s="279"/>
      <c r="F41" s="27"/>
      <c r="G41" s="28"/>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c r="IJ41" s="29"/>
      <c r="IK41" s="29"/>
      <c r="IL41" s="29"/>
      <c r="IM41" s="29"/>
      <c r="IN41" s="29"/>
      <c r="IO41" s="29"/>
      <c r="IP41" s="29"/>
      <c r="IQ41" s="29"/>
      <c r="IR41" s="29"/>
      <c r="IS41" s="29"/>
      <c r="IT41" s="29"/>
      <c r="IU41" s="29"/>
      <c r="IV41" s="29"/>
    </row>
    <row r="42" spans="1:256" x14ac:dyDescent="0.2">
      <c r="A42" s="235" t="s">
        <v>52</v>
      </c>
      <c r="B42" s="231" t="s">
        <v>1128</v>
      </c>
      <c r="C42" s="22" t="s">
        <v>71</v>
      </c>
      <c r="D42" s="115" t="s">
        <v>31</v>
      </c>
      <c r="E42" s="282" t="s">
        <v>31</v>
      </c>
      <c r="F42" s="27"/>
      <c r="G42" s="28"/>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c r="IJ42" s="29"/>
      <c r="IK42" s="29"/>
      <c r="IL42" s="29"/>
      <c r="IM42" s="29"/>
      <c r="IN42" s="29"/>
      <c r="IO42" s="29"/>
      <c r="IP42" s="29"/>
      <c r="IQ42" s="29"/>
      <c r="IR42" s="29"/>
      <c r="IS42" s="29"/>
      <c r="IT42" s="29"/>
      <c r="IU42" s="29"/>
      <c r="IV42" s="29"/>
    </row>
    <row r="43" spans="1:256" ht="37.5" customHeight="1" x14ac:dyDescent="0.2">
      <c r="A43" s="235"/>
      <c r="B43" s="231" t="s">
        <v>72</v>
      </c>
      <c r="C43" s="22" t="s">
        <v>13</v>
      </c>
      <c r="D43" s="134">
        <f>D37+D38+D40+D41</f>
        <v>6212</v>
      </c>
      <c r="E43" s="280">
        <f>E37+E38+E40+E41</f>
        <v>6256</v>
      </c>
      <c r="F43" s="27"/>
      <c r="G43" s="28"/>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c r="HR43" s="29"/>
      <c r="HS43" s="29"/>
      <c r="HT43" s="29"/>
      <c r="HU43" s="29"/>
      <c r="HV43" s="29"/>
      <c r="HW43" s="29"/>
      <c r="HX43" s="29"/>
      <c r="HY43" s="29"/>
      <c r="HZ43" s="29"/>
      <c r="IA43" s="29"/>
      <c r="IB43" s="29"/>
      <c r="IC43" s="29"/>
      <c r="ID43" s="29"/>
      <c r="IE43" s="29"/>
      <c r="IF43" s="29"/>
      <c r="IG43" s="29"/>
      <c r="IH43" s="29"/>
      <c r="II43" s="29"/>
      <c r="IJ43" s="29"/>
      <c r="IK43" s="29"/>
      <c r="IL43" s="29"/>
      <c r="IM43" s="29"/>
      <c r="IN43" s="29"/>
      <c r="IO43" s="29"/>
      <c r="IP43" s="29"/>
      <c r="IQ43" s="29"/>
      <c r="IR43" s="29"/>
      <c r="IS43" s="29"/>
      <c r="IT43" s="29"/>
      <c r="IU43" s="29"/>
      <c r="IV43" s="29"/>
    </row>
    <row r="44" spans="1:256" ht="51" x14ac:dyDescent="0.2">
      <c r="A44" s="235" t="s">
        <v>39</v>
      </c>
      <c r="B44" s="231" t="s">
        <v>1130</v>
      </c>
      <c r="C44" s="22" t="s">
        <v>14</v>
      </c>
      <c r="D44" s="33"/>
      <c r="E44" s="283"/>
      <c r="F44" s="27"/>
      <c r="G44" s="28"/>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c r="IK44" s="29"/>
      <c r="IL44" s="29"/>
      <c r="IM44" s="29"/>
      <c r="IN44" s="29"/>
      <c r="IO44" s="29"/>
      <c r="IP44" s="29"/>
      <c r="IQ44" s="29"/>
      <c r="IR44" s="29"/>
      <c r="IS44" s="29"/>
      <c r="IT44" s="29"/>
      <c r="IU44" s="29"/>
      <c r="IV44" s="29"/>
    </row>
    <row r="45" spans="1:256" ht="25.5" x14ac:dyDescent="0.2">
      <c r="A45" s="235"/>
      <c r="B45" s="233" t="s">
        <v>73</v>
      </c>
      <c r="C45" s="22" t="s">
        <v>74</v>
      </c>
      <c r="D45" s="33"/>
      <c r="E45" s="283"/>
      <c r="F45" s="27"/>
      <c r="G45" s="28"/>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c r="ID45" s="29"/>
      <c r="IE45" s="29"/>
      <c r="IF45" s="29"/>
      <c r="IG45" s="29"/>
      <c r="IH45" s="29"/>
      <c r="II45" s="29"/>
      <c r="IJ45" s="29"/>
      <c r="IK45" s="29"/>
      <c r="IL45" s="29"/>
      <c r="IM45" s="29"/>
      <c r="IN45" s="29"/>
      <c r="IO45" s="29"/>
      <c r="IP45" s="29"/>
      <c r="IQ45" s="29"/>
      <c r="IR45" s="29"/>
      <c r="IS45" s="29"/>
      <c r="IT45" s="29"/>
      <c r="IU45" s="29"/>
      <c r="IV45" s="29"/>
    </row>
    <row r="46" spans="1:256" x14ac:dyDescent="0.2">
      <c r="A46" s="235" t="s">
        <v>43</v>
      </c>
      <c r="B46" s="231" t="s">
        <v>1131</v>
      </c>
      <c r="C46" s="22" t="s">
        <v>75</v>
      </c>
      <c r="D46" s="232"/>
      <c r="E46" s="279"/>
      <c r="F46" s="27"/>
      <c r="G46" s="28"/>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c r="HT46" s="29"/>
      <c r="HU46" s="29"/>
      <c r="HV46" s="29"/>
      <c r="HW46" s="29"/>
      <c r="HX46" s="29"/>
      <c r="HY46" s="29"/>
      <c r="HZ46" s="29"/>
      <c r="IA46" s="29"/>
      <c r="IB46" s="29"/>
      <c r="IC46" s="29"/>
      <c r="ID46" s="29"/>
      <c r="IE46" s="29"/>
      <c r="IF46" s="29"/>
      <c r="IG46" s="29"/>
      <c r="IH46" s="29"/>
      <c r="II46" s="29"/>
      <c r="IJ46" s="29"/>
      <c r="IK46" s="29"/>
      <c r="IL46" s="29"/>
      <c r="IM46" s="29"/>
      <c r="IN46" s="29"/>
      <c r="IO46" s="29"/>
      <c r="IP46" s="29"/>
      <c r="IQ46" s="29"/>
      <c r="IR46" s="29"/>
      <c r="IS46" s="29"/>
      <c r="IT46" s="29"/>
      <c r="IU46" s="29"/>
      <c r="IV46" s="29"/>
    </row>
    <row r="47" spans="1:256" ht="25.5" x14ac:dyDescent="0.2">
      <c r="A47" s="235" t="s">
        <v>45</v>
      </c>
      <c r="B47" s="231" t="s">
        <v>76</v>
      </c>
      <c r="C47" s="22" t="s">
        <v>77</v>
      </c>
      <c r="D47" s="134">
        <f>D23+D34+D35+D43+D44+D45+D46</f>
        <v>355597</v>
      </c>
      <c r="E47" s="280">
        <f>E23+E34+E35+E43+E44+E45+E46</f>
        <v>353200</v>
      </c>
      <c r="F47" s="30"/>
      <c r="G47" s="31"/>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c r="FW47" s="32"/>
      <c r="FX47" s="32"/>
      <c r="FY47" s="32"/>
      <c r="FZ47" s="32"/>
      <c r="GA47" s="32"/>
      <c r="GB47" s="32"/>
      <c r="GC47" s="32"/>
      <c r="GD47" s="32"/>
      <c r="GE47" s="32"/>
      <c r="GF47" s="32"/>
      <c r="GG47" s="32"/>
      <c r="GH47" s="32"/>
      <c r="GI47" s="32"/>
      <c r="GJ47" s="32"/>
      <c r="GK47" s="32"/>
      <c r="GL47" s="32"/>
      <c r="GM47" s="32"/>
      <c r="GN47" s="32"/>
      <c r="GO47" s="32"/>
      <c r="GP47" s="32"/>
      <c r="GQ47" s="32"/>
      <c r="GR47" s="32"/>
      <c r="GS47" s="32"/>
      <c r="GT47" s="32"/>
      <c r="GU47" s="32"/>
      <c r="GV47" s="32"/>
      <c r="GW47" s="32"/>
      <c r="GX47" s="32"/>
      <c r="GY47" s="32"/>
      <c r="GZ47" s="32"/>
      <c r="HA47" s="32"/>
      <c r="HB47" s="32"/>
      <c r="HC47" s="32"/>
      <c r="HD47" s="32"/>
      <c r="HE47" s="32"/>
      <c r="HF47" s="32"/>
      <c r="HG47" s="32"/>
      <c r="HH47" s="32"/>
      <c r="HI47" s="32"/>
      <c r="HJ47" s="32"/>
      <c r="HK47" s="32"/>
      <c r="HL47" s="32"/>
      <c r="HM47" s="32"/>
      <c r="HN47" s="32"/>
      <c r="HO47" s="32"/>
      <c r="HP47" s="32"/>
      <c r="HQ47" s="32"/>
      <c r="HR47" s="32"/>
      <c r="HS47" s="32"/>
      <c r="HT47" s="32"/>
      <c r="HU47" s="32"/>
      <c r="HV47" s="32"/>
      <c r="HW47" s="32"/>
      <c r="HX47" s="32"/>
      <c r="HY47" s="32"/>
      <c r="HZ47" s="32"/>
      <c r="IA47" s="32"/>
      <c r="IB47" s="32"/>
      <c r="IC47" s="32"/>
      <c r="ID47" s="32"/>
      <c r="IE47" s="32"/>
      <c r="IF47" s="32"/>
      <c r="IG47" s="32"/>
      <c r="IH47" s="32"/>
      <c r="II47" s="32"/>
      <c r="IJ47" s="32"/>
      <c r="IK47" s="32"/>
      <c r="IL47" s="32"/>
      <c r="IM47" s="32"/>
      <c r="IN47" s="32"/>
      <c r="IO47" s="32"/>
      <c r="IP47" s="32"/>
      <c r="IQ47" s="32"/>
      <c r="IR47" s="32"/>
      <c r="IS47" s="32"/>
      <c r="IT47" s="32"/>
      <c r="IU47" s="32"/>
      <c r="IV47" s="32"/>
    </row>
    <row r="48" spans="1:256" x14ac:dyDescent="0.2">
      <c r="A48" s="235" t="s">
        <v>78</v>
      </c>
      <c r="B48" s="231" t="s">
        <v>79</v>
      </c>
      <c r="C48" s="22" t="s">
        <v>80</v>
      </c>
      <c r="D48" s="134">
        <f>D21+D47</f>
        <v>3159217</v>
      </c>
      <c r="E48" s="280">
        <f>E21+E47</f>
        <v>3001771</v>
      </c>
      <c r="F48" s="30"/>
      <c r="G48" s="31"/>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2"/>
      <c r="FN48" s="32"/>
      <c r="FO48" s="32"/>
      <c r="FP48" s="32"/>
      <c r="FQ48" s="32"/>
      <c r="FR48" s="32"/>
      <c r="FS48" s="32"/>
      <c r="FT48" s="32"/>
      <c r="FU48" s="32"/>
      <c r="FV48" s="32"/>
      <c r="FW48" s="32"/>
      <c r="FX48" s="32"/>
      <c r="FY48" s="32"/>
      <c r="FZ48" s="32"/>
      <c r="GA48" s="32"/>
      <c r="GB48" s="32"/>
      <c r="GC48" s="32"/>
      <c r="GD48" s="32"/>
      <c r="GE48" s="32"/>
      <c r="GF48" s="32"/>
      <c r="GG48" s="32"/>
      <c r="GH48" s="32"/>
      <c r="GI48" s="32"/>
      <c r="GJ48" s="32"/>
      <c r="GK48" s="32"/>
      <c r="GL48" s="32"/>
      <c r="GM48" s="32"/>
      <c r="GN48" s="32"/>
      <c r="GO48" s="32"/>
      <c r="GP48" s="32"/>
      <c r="GQ48" s="32"/>
      <c r="GR48" s="32"/>
      <c r="GS48" s="32"/>
      <c r="GT48" s="32"/>
      <c r="GU48" s="32"/>
      <c r="GV48" s="32"/>
      <c r="GW48" s="32"/>
      <c r="GX48" s="32"/>
      <c r="GY48" s="32"/>
      <c r="GZ48" s="32"/>
      <c r="HA48" s="32"/>
      <c r="HB48" s="32"/>
      <c r="HC48" s="32"/>
      <c r="HD48" s="32"/>
      <c r="HE48" s="32"/>
      <c r="HF48" s="32"/>
      <c r="HG48" s="32"/>
      <c r="HH48" s="32"/>
      <c r="HI48" s="32"/>
      <c r="HJ48" s="32"/>
      <c r="HK48" s="32"/>
      <c r="HL48" s="32"/>
      <c r="HM48" s="32"/>
      <c r="HN48" s="32"/>
      <c r="HO48" s="32"/>
      <c r="HP48" s="32"/>
      <c r="HQ48" s="32"/>
      <c r="HR48" s="32"/>
      <c r="HS48" s="32"/>
      <c r="HT48" s="32"/>
      <c r="HU48" s="32"/>
      <c r="HV48" s="32"/>
      <c r="HW48" s="32"/>
      <c r="HX48" s="32"/>
      <c r="HY48" s="32"/>
      <c r="HZ48" s="32"/>
      <c r="IA48" s="32"/>
      <c r="IB48" s="32"/>
      <c r="IC48" s="32"/>
      <c r="ID48" s="32"/>
      <c r="IE48" s="32"/>
      <c r="IF48" s="32"/>
      <c r="IG48" s="32"/>
      <c r="IH48" s="32"/>
      <c r="II48" s="32"/>
      <c r="IJ48" s="32"/>
      <c r="IK48" s="32"/>
      <c r="IL48" s="32"/>
      <c r="IM48" s="32"/>
      <c r="IN48" s="32"/>
      <c r="IO48" s="32"/>
      <c r="IP48" s="32"/>
      <c r="IQ48" s="32"/>
      <c r="IR48" s="32"/>
      <c r="IS48" s="32"/>
      <c r="IT48" s="32"/>
      <c r="IU48" s="32"/>
      <c r="IV48" s="32"/>
    </row>
    <row r="49" spans="1:256" x14ac:dyDescent="0.2">
      <c r="A49" s="277" t="s">
        <v>81</v>
      </c>
      <c r="B49" s="231" t="s">
        <v>82</v>
      </c>
      <c r="C49" s="22" t="s">
        <v>8</v>
      </c>
      <c r="D49" s="114" t="s">
        <v>31</v>
      </c>
      <c r="E49" s="281" t="s">
        <v>31</v>
      </c>
      <c r="F49" s="27"/>
      <c r="G49" s="28"/>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c r="HR49" s="29"/>
      <c r="HS49" s="29"/>
      <c r="HT49" s="29"/>
      <c r="HU49" s="29"/>
      <c r="HV49" s="29"/>
      <c r="HW49" s="29"/>
      <c r="HX49" s="29"/>
      <c r="HY49" s="29"/>
      <c r="HZ49" s="29"/>
      <c r="IA49" s="29"/>
      <c r="IB49" s="29"/>
      <c r="IC49" s="29"/>
      <c r="ID49" s="29"/>
      <c r="IE49" s="29"/>
      <c r="IF49" s="29"/>
      <c r="IG49" s="29"/>
      <c r="IH49" s="29"/>
      <c r="II49" s="29"/>
      <c r="IJ49" s="29"/>
      <c r="IK49" s="29"/>
      <c r="IL49" s="29"/>
      <c r="IM49" s="29"/>
      <c r="IN49" s="29"/>
      <c r="IO49" s="29"/>
      <c r="IP49" s="29"/>
      <c r="IQ49" s="29"/>
      <c r="IR49" s="29"/>
      <c r="IS49" s="29"/>
      <c r="IT49" s="29"/>
      <c r="IU49" s="29"/>
      <c r="IV49" s="29"/>
    </row>
    <row r="50" spans="1:256" ht="25.5" x14ac:dyDescent="0.2">
      <c r="A50" s="235" t="s">
        <v>52</v>
      </c>
      <c r="B50" s="231" t="s">
        <v>83</v>
      </c>
      <c r="C50" s="22" t="s">
        <v>84</v>
      </c>
      <c r="D50" s="114" t="s">
        <v>31</v>
      </c>
      <c r="E50" s="281" t="s">
        <v>31</v>
      </c>
      <c r="F50" s="27"/>
      <c r="G50" s="28"/>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29"/>
      <c r="GS50" s="29"/>
      <c r="GT50" s="29"/>
      <c r="GU50" s="29"/>
      <c r="GV50" s="29"/>
      <c r="GW50" s="29"/>
      <c r="GX50" s="29"/>
      <c r="GY50" s="29"/>
      <c r="GZ50" s="29"/>
      <c r="HA50" s="29"/>
      <c r="HB50" s="29"/>
      <c r="HC50" s="29"/>
      <c r="HD50" s="29"/>
      <c r="HE50" s="29"/>
      <c r="HF50" s="29"/>
      <c r="HG50" s="29"/>
      <c r="HH50" s="29"/>
      <c r="HI50" s="29"/>
      <c r="HJ50" s="29"/>
      <c r="HK50" s="29"/>
      <c r="HL50" s="29"/>
      <c r="HM50" s="29"/>
      <c r="HN50" s="29"/>
      <c r="HO50" s="29"/>
      <c r="HP50" s="29"/>
      <c r="HQ50" s="29"/>
      <c r="HR50" s="29"/>
      <c r="HS50" s="29"/>
      <c r="HT50" s="29"/>
      <c r="HU50" s="29"/>
      <c r="HV50" s="29"/>
      <c r="HW50" s="29"/>
      <c r="HX50" s="29"/>
      <c r="HY50" s="29"/>
      <c r="HZ50" s="29"/>
      <c r="IA50" s="29"/>
      <c r="IB50" s="29"/>
      <c r="IC50" s="29"/>
      <c r="ID50" s="29"/>
      <c r="IE50" s="29"/>
      <c r="IF50" s="29"/>
      <c r="IG50" s="29"/>
      <c r="IH50" s="29"/>
      <c r="II50" s="29"/>
      <c r="IJ50" s="29"/>
      <c r="IK50" s="29"/>
      <c r="IL50" s="29"/>
      <c r="IM50" s="29"/>
      <c r="IN50" s="29"/>
      <c r="IO50" s="29"/>
      <c r="IP50" s="29"/>
      <c r="IQ50" s="29"/>
      <c r="IR50" s="29"/>
      <c r="IS50" s="29"/>
      <c r="IT50" s="29"/>
      <c r="IU50" s="29"/>
      <c r="IV50" s="29"/>
    </row>
    <row r="51" spans="1:256" ht="51" x14ac:dyDescent="0.2">
      <c r="A51" s="235" t="s">
        <v>34</v>
      </c>
      <c r="B51" s="231" t="s">
        <v>1132</v>
      </c>
      <c r="C51" s="22" t="s">
        <v>85</v>
      </c>
      <c r="D51" s="232"/>
      <c r="E51" s="279"/>
      <c r="F51" s="27"/>
      <c r="G51" s="28"/>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c r="EV51" s="29"/>
      <c r="EW51" s="29"/>
      <c r="EX51" s="29"/>
      <c r="EY51" s="29"/>
      <c r="EZ51" s="29"/>
      <c r="FA51" s="29"/>
      <c r="FB51" s="29"/>
      <c r="FC51" s="29"/>
      <c r="FD51" s="29"/>
      <c r="FE51" s="29"/>
      <c r="FF51" s="29"/>
      <c r="FG51" s="29"/>
      <c r="FH51" s="29"/>
      <c r="FI51" s="29"/>
      <c r="FJ51" s="29"/>
      <c r="FK51" s="29"/>
      <c r="FL51" s="29"/>
      <c r="FM51" s="29"/>
      <c r="FN51" s="29"/>
      <c r="FO51" s="29"/>
      <c r="FP51" s="29"/>
      <c r="FQ51" s="29"/>
      <c r="FR51" s="29"/>
      <c r="FS51" s="29"/>
      <c r="FT51" s="29"/>
      <c r="FU51" s="29"/>
      <c r="FV51" s="29"/>
      <c r="FW51" s="29"/>
      <c r="FX51" s="29"/>
      <c r="FY51" s="29"/>
      <c r="FZ51" s="29"/>
      <c r="GA51" s="29"/>
      <c r="GB51" s="29"/>
      <c r="GC51" s="29"/>
      <c r="GD51" s="29"/>
      <c r="GE51" s="29"/>
      <c r="GF51" s="29"/>
      <c r="GG51" s="29"/>
      <c r="GH51" s="29"/>
      <c r="GI51" s="29"/>
      <c r="GJ51" s="29"/>
      <c r="GK51" s="29"/>
      <c r="GL51" s="29"/>
      <c r="GM51" s="29"/>
      <c r="GN51" s="29"/>
      <c r="GO51" s="29"/>
      <c r="GP51" s="29"/>
      <c r="GQ51" s="29"/>
      <c r="GR51" s="29"/>
      <c r="GS51" s="29"/>
      <c r="GT51" s="29"/>
      <c r="GU51" s="29"/>
      <c r="GV51" s="29"/>
      <c r="GW51" s="29"/>
      <c r="GX51" s="29"/>
      <c r="GY51" s="29"/>
      <c r="GZ51" s="29"/>
      <c r="HA51" s="29"/>
      <c r="HB51" s="29"/>
      <c r="HC51" s="29"/>
      <c r="HD51" s="29"/>
      <c r="HE51" s="29"/>
      <c r="HF51" s="29"/>
      <c r="HG51" s="29"/>
      <c r="HH51" s="29"/>
      <c r="HI51" s="29"/>
      <c r="HJ51" s="29"/>
      <c r="HK51" s="29"/>
      <c r="HL51" s="29"/>
      <c r="HM51" s="29"/>
      <c r="HN51" s="29"/>
      <c r="HO51" s="29"/>
      <c r="HP51" s="29"/>
      <c r="HQ51" s="29"/>
      <c r="HR51" s="29"/>
      <c r="HS51" s="29"/>
      <c r="HT51" s="29"/>
      <c r="HU51" s="29"/>
      <c r="HV51" s="29"/>
      <c r="HW51" s="29"/>
      <c r="HX51" s="29"/>
      <c r="HY51" s="29"/>
      <c r="HZ51" s="29"/>
      <c r="IA51" s="29"/>
      <c r="IB51" s="29"/>
      <c r="IC51" s="29"/>
      <c r="ID51" s="29"/>
      <c r="IE51" s="29"/>
      <c r="IF51" s="29"/>
      <c r="IG51" s="29"/>
      <c r="IH51" s="29"/>
      <c r="II51" s="29"/>
      <c r="IJ51" s="29"/>
      <c r="IK51" s="29"/>
      <c r="IL51" s="29"/>
      <c r="IM51" s="29"/>
      <c r="IN51" s="29"/>
      <c r="IO51" s="29"/>
      <c r="IP51" s="29"/>
      <c r="IQ51" s="29"/>
      <c r="IR51" s="29"/>
      <c r="IS51" s="29"/>
      <c r="IT51" s="29"/>
      <c r="IU51" s="29"/>
      <c r="IV51" s="29"/>
    </row>
    <row r="52" spans="1:256" ht="25.5" x14ac:dyDescent="0.2">
      <c r="A52" s="235"/>
      <c r="B52" s="233" t="s">
        <v>86</v>
      </c>
      <c r="C52" s="22" t="s">
        <v>87</v>
      </c>
      <c r="D52" s="232"/>
      <c r="E52" s="279"/>
      <c r="F52" s="27"/>
      <c r="G52" s="28"/>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c r="GN52" s="29"/>
      <c r="GO52" s="29"/>
      <c r="GP52" s="29"/>
      <c r="GQ52" s="29"/>
      <c r="GR52" s="29"/>
      <c r="GS52" s="29"/>
      <c r="GT52" s="29"/>
      <c r="GU52" s="29"/>
      <c r="GV52" s="29"/>
      <c r="GW52" s="29"/>
      <c r="GX52" s="29"/>
      <c r="GY52" s="29"/>
      <c r="GZ52" s="29"/>
      <c r="HA52" s="29"/>
      <c r="HB52" s="29"/>
      <c r="HC52" s="29"/>
      <c r="HD52" s="29"/>
      <c r="HE52" s="29"/>
      <c r="HF52" s="29"/>
      <c r="HG52" s="29"/>
      <c r="HH52" s="29"/>
      <c r="HI52" s="29"/>
      <c r="HJ52" s="29"/>
      <c r="HK52" s="29"/>
      <c r="HL52" s="29"/>
      <c r="HM52" s="29"/>
      <c r="HN52" s="29"/>
      <c r="HO52" s="29"/>
      <c r="HP52" s="29"/>
      <c r="HQ52" s="29"/>
      <c r="HR52" s="29"/>
      <c r="HS52" s="29"/>
      <c r="HT52" s="29"/>
      <c r="HU52" s="29"/>
      <c r="HV52" s="29"/>
      <c r="HW52" s="29"/>
      <c r="HX52" s="29"/>
      <c r="HY52" s="29"/>
      <c r="HZ52" s="29"/>
      <c r="IA52" s="29"/>
      <c r="IB52" s="29"/>
      <c r="IC52" s="29"/>
      <c r="ID52" s="29"/>
      <c r="IE52" s="29"/>
      <c r="IF52" s="29"/>
      <c r="IG52" s="29"/>
      <c r="IH52" s="29"/>
      <c r="II52" s="29"/>
      <c r="IJ52" s="29"/>
      <c r="IK52" s="29"/>
      <c r="IL52" s="29"/>
      <c r="IM52" s="29"/>
      <c r="IN52" s="29"/>
      <c r="IO52" s="29"/>
      <c r="IP52" s="29"/>
      <c r="IQ52" s="29"/>
      <c r="IR52" s="29"/>
      <c r="IS52" s="29"/>
      <c r="IT52" s="29"/>
      <c r="IU52" s="29"/>
      <c r="IV52" s="29"/>
    </row>
    <row r="53" spans="1:256" ht="51" x14ac:dyDescent="0.2">
      <c r="A53" s="235" t="s">
        <v>35</v>
      </c>
      <c r="B53" s="231" t="s">
        <v>1133</v>
      </c>
      <c r="C53" s="22" t="s">
        <v>88</v>
      </c>
      <c r="D53" s="232"/>
      <c r="E53" s="279"/>
      <c r="F53" s="27"/>
      <c r="G53" s="28"/>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c r="EV53" s="29"/>
      <c r="EW53" s="29"/>
      <c r="EX53" s="29"/>
      <c r="EY53" s="29"/>
      <c r="EZ53" s="29"/>
      <c r="FA53" s="29"/>
      <c r="FB53" s="29"/>
      <c r="FC53" s="29"/>
      <c r="FD53" s="29"/>
      <c r="FE53" s="29"/>
      <c r="FF53" s="29"/>
      <c r="FG53" s="29"/>
      <c r="FH53" s="29"/>
      <c r="FI53" s="29"/>
      <c r="FJ53" s="29"/>
      <c r="FK53" s="29"/>
      <c r="FL53" s="29"/>
      <c r="FM53" s="29"/>
      <c r="FN53" s="29"/>
      <c r="FO53" s="29"/>
      <c r="FP53" s="29"/>
      <c r="FQ53" s="29"/>
      <c r="FR53" s="29"/>
      <c r="FS53" s="29"/>
      <c r="FT53" s="29"/>
      <c r="FU53" s="29"/>
      <c r="FV53" s="29"/>
      <c r="FW53" s="29"/>
      <c r="FX53" s="29"/>
      <c r="FY53" s="29"/>
      <c r="FZ53" s="29"/>
      <c r="GA53" s="29"/>
      <c r="GB53" s="29"/>
      <c r="GC53" s="29"/>
      <c r="GD53" s="29"/>
      <c r="GE53" s="29"/>
      <c r="GF53" s="29"/>
      <c r="GG53" s="29"/>
      <c r="GH53" s="29"/>
      <c r="GI53" s="29"/>
      <c r="GJ53" s="29"/>
      <c r="GK53" s="29"/>
      <c r="GL53" s="29"/>
      <c r="GM53" s="29"/>
      <c r="GN53" s="29"/>
      <c r="GO53" s="29"/>
      <c r="GP53" s="29"/>
      <c r="GQ53" s="29"/>
      <c r="GR53" s="29"/>
      <c r="GS53" s="29"/>
      <c r="GT53" s="29"/>
      <c r="GU53" s="29"/>
      <c r="GV53" s="29"/>
      <c r="GW53" s="29"/>
      <c r="GX53" s="29"/>
      <c r="GY53" s="29"/>
      <c r="GZ53" s="29"/>
      <c r="HA53" s="29"/>
      <c r="HB53" s="29"/>
      <c r="HC53" s="29"/>
      <c r="HD53" s="29"/>
      <c r="HE53" s="29"/>
      <c r="HF53" s="29"/>
      <c r="HG53" s="29"/>
      <c r="HH53" s="29"/>
      <c r="HI53" s="29"/>
      <c r="HJ53" s="29"/>
      <c r="HK53" s="29"/>
      <c r="HL53" s="29"/>
      <c r="HM53" s="29"/>
      <c r="HN53" s="29"/>
      <c r="HO53" s="29"/>
      <c r="HP53" s="29"/>
      <c r="HQ53" s="29"/>
      <c r="HR53" s="29"/>
      <c r="HS53" s="29"/>
      <c r="HT53" s="29"/>
      <c r="HU53" s="29"/>
      <c r="HV53" s="29"/>
      <c r="HW53" s="29"/>
      <c r="HX53" s="29"/>
      <c r="HY53" s="29"/>
      <c r="HZ53" s="29"/>
      <c r="IA53" s="29"/>
      <c r="IB53" s="29"/>
      <c r="IC53" s="29"/>
      <c r="ID53" s="29"/>
      <c r="IE53" s="29"/>
      <c r="IF53" s="29"/>
      <c r="IG53" s="29"/>
      <c r="IH53" s="29"/>
      <c r="II53" s="29"/>
      <c r="IJ53" s="29"/>
      <c r="IK53" s="29"/>
      <c r="IL53" s="29"/>
      <c r="IM53" s="29"/>
      <c r="IN53" s="29"/>
      <c r="IO53" s="29"/>
      <c r="IP53" s="29"/>
      <c r="IQ53" s="29"/>
      <c r="IR53" s="29"/>
      <c r="IS53" s="29"/>
      <c r="IT53" s="29"/>
      <c r="IU53" s="29"/>
      <c r="IV53" s="29"/>
    </row>
    <row r="54" spans="1:256" ht="25.5" x14ac:dyDescent="0.2">
      <c r="A54" s="235" t="s">
        <v>36</v>
      </c>
      <c r="B54" s="231" t="s">
        <v>1134</v>
      </c>
      <c r="C54" s="22" t="s">
        <v>89</v>
      </c>
      <c r="D54" s="232"/>
      <c r="E54" s="279"/>
      <c r="F54" s="27"/>
      <c r="G54" s="28"/>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29"/>
      <c r="FU54" s="29"/>
      <c r="FV54" s="29"/>
      <c r="FW54" s="29"/>
      <c r="FX54" s="29"/>
      <c r="FY54" s="29"/>
      <c r="FZ54" s="29"/>
      <c r="GA54" s="29"/>
      <c r="GB54" s="29"/>
      <c r="GC54" s="29"/>
      <c r="GD54" s="29"/>
      <c r="GE54" s="29"/>
      <c r="GF54" s="29"/>
      <c r="GG54" s="29"/>
      <c r="GH54" s="29"/>
      <c r="GI54" s="29"/>
      <c r="GJ54" s="29"/>
      <c r="GK54" s="29"/>
      <c r="GL54" s="29"/>
      <c r="GM54" s="29"/>
      <c r="GN54" s="29"/>
      <c r="GO54" s="29"/>
      <c r="GP54" s="29"/>
      <c r="GQ54" s="29"/>
      <c r="GR54" s="29"/>
      <c r="GS54" s="29"/>
      <c r="GT54" s="29"/>
      <c r="GU54" s="29"/>
      <c r="GV54" s="29"/>
      <c r="GW54" s="29"/>
      <c r="GX54" s="29"/>
      <c r="GY54" s="29"/>
      <c r="GZ54" s="29"/>
      <c r="HA54" s="29"/>
      <c r="HB54" s="29"/>
      <c r="HC54" s="29"/>
      <c r="HD54" s="29"/>
      <c r="HE54" s="29"/>
      <c r="HF54" s="29"/>
      <c r="HG54" s="29"/>
      <c r="HH54" s="29"/>
      <c r="HI54" s="29"/>
      <c r="HJ54" s="29"/>
      <c r="HK54" s="29"/>
      <c r="HL54" s="29"/>
      <c r="HM54" s="29"/>
      <c r="HN54" s="29"/>
      <c r="HO54" s="29"/>
      <c r="HP54" s="29"/>
      <c r="HQ54" s="29"/>
      <c r="HR54" s="29"/>
      <c r="HS54" s="29"/>
      <c r="HT54" s="29"/>
      <c r="HU54" s="29"/>
      <c r="HV54" s="29"/>
      <c r="HW54" s="29"/>
      <c r="HX54" s="29"/>
      <c r="HY54" s="29"/>
      <c r="HZ54" s="29"/>
      <c r="IA54" s="29"/>
      <c r="IB54" s="29"/>
      <c r="IC54" s="29"/>
      <c r="ID54" s="29"/>
      <c r="IE54" s="29"/>
      <c r="IF54" s="29"/>
      <c r="IG54" s="29"/>
      <c r="IH54" s="29"/>
      <c r="II54" s="29"/>
      <c r="IJ54" s="29"/>
      <c r="IK54" s="29"/>
      <c r="IL54" s="29"/>
      <c r="IM54" s="29"/>
      <c r="IN54" s="29"/>
      <c r="IO54" s="29"/>
      <c r="IP54" s="29"/>
      <c r="IQ54" s="29"/>
      <c r="IR54" s="29"/>
      <c r="IS54" s="29"/>
      <c r="IT54" s="29"/>
      <c r="IU54" s="29"/>
      <c r="IV54" s="29"/>
    </row>
    <row r="55" spans="1:256" x14ac:dyDescent="0.2">
      <c r="A55" s="235" t="s">
        <v>52</v>
      </c>
      <c r="B55" s="231" t="s">
        <v>90</v>
      </c>
      <c r="C55" s="22" t="s">
        <v>91</v>
      </c>
      <c r="D55" s="134">
        <f>D51+D53+D54</f>
        <v>0</v>
      </c>
      <c r="E55" s="280">
        <f>E51+E53+E54</f>
        <v>0</v>
      </c>
      <c r="F55" s="30"/>
      <c r="G55" s="31"/>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c r="EO55" s="32"/>
      <c r="EP55" s="32"/>
      <c r="EQ55" s="32"/>
      <c r="ER55" s="32"/>
      <c r="ES55" s="32"/>
      <c r="ET55" s="32"/>
      <c r="EU55" s="32"/>
      <c r="EV55" s="32"/>
      <c r="EW55" s="32"/>
      <c r="EX55" s="32"/>
      <c r="EY55" s="32"/>
      <c r="EZ55" s="32"/>
      <c r="FA55" s="32"/>
      <c r="FB55" s="32"/>
      <c r="FC55" s="32"/>
      <c r="FD55" s="32"/>
      <c r="FE55" s="32"/>
      <c r="FF55" s="32"/>
      <c r="FG55" s="32"/>
      <c r="FH55" s="32"/>
      <c r="FI55" s="32"/>
      <c r="FJ55" s="32"/>
      <c r="FK55" s="32"/>
      <c r="FL55" s="32"/>
      <c r="FM55" s="32"/>
      <c r="FN55" s="32"/>
      <c r="FO55" s="32"/>
      <c r="FP55" s="32"/>
      <c r="FQ55" s="32"/>
      <c r="FR55" s="32"/>
      <c r="FS55" s="32"/>
      <c r="FT55" s="32"/>
      <c r="FU55" s="32"/>
      <c r="FV55" s="32"/>
      <c r="FW55" s="32"/>
      <c r="FX55" s="32"/>
      <c r="FY55" s="32"/>
      <c r="FZ55" s="32"/>
      <c r="GA55" s="32"/>
      <c r="GB55" s="32"/>
      <c r="GC55" s="32"/>
      <c r="GD55" s="32"/>
      <c r="GE55" s="32"/>
      <c r="GF55" s="32"/>
      <c r="GG55" s="32"/>
      <c r="GH55" s="32"/>
      <c r="GI55" s="32"/>
      <c r="GJ55" s="32"/>
      <c r="GK55" s="32"/>
      <c r="GL55" s="32"/>
      <c r="GM55" s="32"/>
      <c r="GN55" s="32"/>
      <c r="GO55" s="32"/>
      <c r="GP55" s="32"/>
      <c r="GQ55" s="32"/>
      <c r="GR55" s="32"/>
      <c r="GS55" s="32"/>
      <c r="GT55" s="32"/>
      <c r="GU55" s="32"/>
      <c r="GV55" s="32"/>
      <c r="GW55" s="32"/>
      <c r="GX55" s="32"/>
      <c r="GY55" s="32"/>
      <c r="GZ55" s="32"/>
      <c r="HA55" s="32"/>
      <c r="HB55" s="32"/>
      <c r="HC55" s="32"/>
      <c r="HD55" s="32"/>
      <c r="HE55" s="32"/>
      <c r="HF55" s="32"/>
      <c r="HG55" s="32"/>
      <c r="HH55" s="32"/>
      <c r="HI55" s="32"/>
      <c r="HJ55" s="32"/>
      <c r="HK55" s="32"/>
      <c r="HL55" s="32"/>
      <c r="HM55" s="32"/>
      <c r="HN55" s="32"/>
      <c r="HO55" s="32"/>
      <c r="HP55" s="32"/>
      <c r="HQ55" s="32"/>
      <c r="HR55" s="32"/>
      <c r="HS55" s="32"/>
      <c r="HT55" s="32"/>
      <c r="HU55" s="32"/>
      <c r="HV55" s="32"/>
      <c r="HW55" s="32"/>
      <c r="HX55" s="32"/>
      <c r="HY55" s="32"/>
      <c r="HZ55" s="32"/>
      <c r="IA55" s="32"/>
      <c r="IB55" s="32"/>
      <c r="IC55" s="32"/>
      <c r="ID55" s="32"/>
      <c r="IE55" s="32"/>
      <c r="IF55" s="32"/>
      <c r="IG55" s="32"/>
      <c r="IH55" s="32"/>
      <c r="II55" s="32"/>
      <c r="IJ55" s="32"/>
      <c r="IK55" s="32"/>
      <c r="IL55" s="32"/>
      <c r="IM55" s="32"/>
      <c r="IN55" s="32"/>
      <c r="IO55" s="32"/>
      <c r="IP55" s="32"/>
      <c r="IQ55" s="32"/>
      <c r="IR55" s="32"/>
      <c r="IS55" s="32"/>
      <c r="IT55" s="32"/>
      <c r="IU55" s="32"/>
      <c r="IV55" s="32"/>
    </row>
    <row r="56" spans="1:256" ht="25.5" x14ac:dyDescent="0.2">
      <c r="A56" s="277"/>
      <c r="B56" s="231" t="s">
        <v>1135</v>
      </c>
      <c r="C56" s="22" t="s">
        <v>92</v>
      </c>
      <c r="D56" s="115" t="s">
        <v>31</v>
      </c>
      <c r="E56" s="282" t="s">
        <v>31</v>
      </c>
      <c r="F56" s="30"/>
      <c r="G56" s="31"/>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c r="EO56" s="32"/>
      <c r="EP56" s="32"/>
      <c r="EQ56" s="32"/>
      <c r="ER56" s="32"/>
      <c r="ES56" s="32"/>
      <c r="ET56" s="32"/>
      <c r="EU56" s="32"/>
      <c r="EV56" s="32"/>
      <c r="EW56" s="32"/>
      <c r="EX56" s="32"/>
      <c r="EY56" s="32"/>
      <c r="EZ56" s="32"/>
      <c r="FA56" s="32"/>
      <c r="FB56" s="32"/>
      <c r="FC56" s="32"/>
      <c r="FD56" s="32"/>
      <c r="FE56" s="32"/>
      <c r="FF56" s="32"/>
      <c r="FG56" s="32"/>
      <c r="FH56" s="32"/>
      <c r="FI56" s="32"/>
      <c r="FJ56" s="32"/>
      <c r="FK56" s="32"/>
      <c r="FL56" s="32"/>
      <c r="FM56" s="32"/>
      <c r="FN56" s="32"/>
      <c r="FO56" s="32"/>
      <c r="FP56" s="32"/>
      <c r="FQ56" s="32"/>
      <c r="FR56" s="32"/>
      <c r="FS56" s="32"/>
      <c r="FT56" s="32"/>
      <c r="FU56" s="32"/>
      <c r="FV56" s="32"/>
      <c r="FW56" s="32"/>
      <c r="FX56" s="32"/>
      <c r="FY56" s="32"/>
      <c r="FZ56" s="32"/>
      <c r="GA56" s="32"/>
      <c r="GB56" s="32"/>
      <c r="GC56" s="32"/>
      <c r="GD56" s="32"/>
      <c r="GE56" s="32"/>
      <c r="GF56" s="32"/>
      <c r="GG56" s="32"/>
      <c r="GH56" s="32"/>
      <c r="GI56" s="32"/>
      <c r="GJ56" s="32"/>
      <c r="GK56" s="32"/>
      <c r="GL56" s="32"/>
      <c r="GM56" s="32"/>
      <c r="GN56" s="32"/>
      <c r="GO56" s="32"/>
      <c r="GP56" s="32"/>
      <c r="GQ56" s="32"/>
      <c r="GR56" s="32"/>
      <c r="GS56" s="32"/>
      <c r="GT56" s="32"/>
      <c r="GU56" s="32"/>
      <c r="GV56" s="32"/>
      <c r="GW56" s="32"/>
      <c r="GX56" s="32"/>
      <c r="GY56" s="32"/>
      <c r="GZ56" s="32"/>
      <c r="HA56" s="32"/>
      <c r="HB56" s="32"/>
      <c r="HC56" s="32"/>
      <c r="HD56" s="32"/>
      <c r="HE56" s="32"/>
      <c r="HF56" s="32"/>
      <c r="HG56" s="32"/>
      <c r="HH56" s="32"/>
      <c r="HI56" s="32"/>
      <c r="HJ56" s="32"/>
      <c r="HK56" s="32"/>
      <c r="HL56" s="32"/>
      <c r="HM56" s="32"/>
      <c r="HN56" s="32"/>
      <c r="HO56" s="32"/>
      <c r="HP56" s="32"/>
      <c r="HQ56" s="32"/>
      <c r="HR56" s="32"/>
      <c r="HS56" s="32"/>
      <c r="HT56" s="32"/>
      <c r="HU56" s="32"/>
      <c r="HV56" s="32"/>
      <c r="HW56" s="32"/>
      <c r="HX56" s="32"/>
      <c r="HY56" s="32"/>
      <c r="HZ56" s="32"/>
      <c r="IA56" s="32"/>
      <c r="IB56" s="32"/>
      <c r="IC56" s="32"/>
      <c r="ID56" s="32"/>
      <c r="IE56" s="32"/>
      <c r="IF56" s="32"/>
      <c r="IG56" s="32"/>
      <c r="IH56" s="32"/>
      <c r="II56" s="32"/>
      <c r="IJ56" s="32"/>
      <c r="IK56" s="32"/>
      <c r="IL56" s="32"/>
      <c r="IM56" s="32"/>
      <c r="IN56" s="32"/>
      <c r="IO56" s="32"/>
      <c r="IP56" s="32"/>
      <c r="IQ56" s="32"/>
      <c r="IR56" s="32"/>
      <c r="IS56" s="32"/>
      <c r="IT56" s="32"/>
      <c r="IU56" s="32"/>
      <c r="IV56" s="32"/>
    </row>
    <row r="57" spans="1:256" ht="63.75" x14ac:dyDescent="0.2">
      <c r="A57" s="235" t="s">
        <v>34</v>
      </c>
      <c r="B57" s="231" t="s">
        <v>1136</v>
      </c>
      <c r="C57" s="22" t="s">
        <v>93</v>
      </c>
      <c r="D57" s="232">
        <v>2072581</v>
      </c>
      <c r="E57" s="279">
        <v>2085242</v>
      </c>
      <c r="F57" s="27"/>
      <c r="G57" s="28"/>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c r="FF57" s="29"/>
      <c r="FG57" s="29"/>
      <c r="FH57" s="29"/>
      <c r="FI57" s="29"/>
      <c r="FJ57" s="29"/>
      <c r="FK57" s="29"/>
      <c r="FL57" s="29"/>
      <c r="FM57" s="29"/>
      <c r="FN57" s="29"/>
      <c r="FO57" s="29"/>
      <c r="FP57" s="29"/>
      <c r="FQ57" s="29"/>
      <c r="FR57" s="29"/>
      <c r="FS57" s="29"/>
      <c r="FT57" s="29"/>
      <c r="FU57" s="29"/>
      <c r="FV57" s="29"/>
      <c r="FW57" s="29"/>
      <c r="FX57" s="29"/>
      <c r="FY57" s="29"/>
      <c r="FZ57" s="29"/>
      <c r="GA57" s="29"/>
      <c r="GB57" s="29"/>
      <c r="GC57" s="29"/>
      <c r="GD57" s="29"/>
      <c r="GE57" s="29"/>
      <c r="GF57" s="29"/>
      <c r="GG57" s="29"/>
      <c r="GH57" s="29"/>
      <c r="GI57" s="29"/>
      <c r="GJ57" s="29"/>
      <c r="GK57" s="29"/>
      <c r="GL57" s="29"/>
      <c r="GM57" s="29"/>
      <c r="GN57" s="29"/>
      <c r="GO57" s="29"/>
      <c r="GP57" s="29"/>
      <c r="GQ57" s="29"/>
      <c r="GR57" s="29"/>
      <c r="GS57" s="29"/>
      <c r="GT57" s="29"/>
      <c r="GU57" s="29"/>
      <c r="GV57" s="29"/>
      <c r="GW57" s="29"/>
      <c r="GX57" s="29"/>
      <c r="GY57" s="29"/>
      <c r="GZ57" s="29"/>
      <c r="HA57" s="29"/>
      <c r="HB57" s="29"/>
      <c r="HC57" s="29"/>
      <c r="HD57" s="29"/>
      <c r="HE57" s="29"/>
      <c r="HF57" s="29"/>
      <c r="HG57" s="29"/>
      <c r="HH57" s="29"/>
      <c r="HI57" s="29"/>
      <c r="HJ57" s="29"/>
      <c r="HK57" s="29"/>
      <c r="HL57" s="29"/>
      <c r="HM57" s="29"/>
      <c r="HN57" s="29"/>
      <c r="HO57" s="29"/>
      <c r="HP57" s="29"/>
      <c r="HQ57" s="29"/>
      <c r="HR57" s="29"/>
      <c r="HS57" s="29"/>
      <c r="HT57" s="29"/>
      <c r="HU57" s="29"/>
      <c r="HV57" s="29"/>
      <c r="HW57" s="29"/>
      <c r="HX57" s="29"/>
      <c r="HY57" s="29"/>
      <c r="HZ57" s="29"/>
      <c r="IA57" s="29"/>
      <c r="IB57" s="29"/>
      <c r="IC57" s="29"/>
      <c r="ID57" s="29"/>
      <c r="IE57" s="29"/>
      <c r="IF57" s="29"/>
      <c r="IG57" s="29"/>
      <c r="IH57" s="29"/>
      <c r="II57" s="29"/>
      <c r="IJ57" s="29"/>
      <c r="IK57" s="29"/>
      <c r="IL57" s="29"/>
      <c r="IM57" s="29"/>
      <c r="IN57" s="29"/>
      <c r="IO57" s="29"/>
      <c r="IP57" s="29"/>
      <c r="IQ57" s="29"/>
      <c r="IR57" s="29"/>
      <c r="IS57" s="29"/>
      <c r="IT57" s="29"/>
      <c r="IU57" s="29"/>
      <c r="IV57" s="29"/>
    </row>
    <row r="58" spans="1:256" ht="25.5" x14ac:dyDescent="0.2">
      <c r="A58" s="235"/>
      <c r="B58" s="231" t="s">
        <v>1082</v>
      </c>
      <c r="C58" s="22">
        <v>60.1</v>
      </c>
      <c r="D58" s="115"/>
      <c r="E58" s="284"/>
      <c r="F58" s="27"/>
      <c r="G58" s="28"/>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29"/>
      <c r="EN58" s="29"/>
      <c r="EO58" s="29"/>
      <c r="EP58" s="29"/>
      <c r="EQ58" s="29"/>
      <c r="ER58" s="29"/>
      <c r="ES58" s="29"/>
      <c r="ET58" s="29"/>
      <c r="EU58" s="29"/>
      <c r="EV58" s="29"/>
      <c r="EW58" s="29"/>
      <c r="EX58" s="29"/>
      <c r="EY58" s="29"/>
      <c r="EZ58" s="29"/>
      <c r="FA58" s="29"/>
      <c r="FB58" s="29"/>
      <c r="FC58" s="29"/>
      <c r="FD58" s="29"/>
      <c r="FE58" s="29"/>
      <c r="FF58" s="29"/>
      <c r="FG58" s="29"/>
      <c r="FH58" s="29"/>
      <c r="FI58" s="29"/>
      <c r="FJ58" s="29"/>
      <c r="FK58" s="29"/>
      <c r="FL58" s="29"/>
      <c r="FM58" s="29"/>
      <c r="FN58" s="29"/>
      <c r="FO58" s="29"/>
      <c r="FP58" s="29"/>
      <c r="FQ58" s="29"/>
      <c r="FR58" s="29"/>
      <c r="FS58" s="29"/>
      <c r="FT58" s="29"/>
      <c r="FU58" s="29"/>
      <c r="FV58" s="29"/>
      <c r="FW58" s="29"/>
      <c r="FX58" s="29"/>
      <c r="FY58" s="29"/>
      <c r="FZ58" s="29"/>
      <c r="GA58" s="29"/>
      <c r="GB58" s="29"/>
      <c r="GC58" s="29"/>
      <c r="GD58" s="29"/>
      <c r="GE58" s="29"/>
      <c r="GF58" s="29"/>
      <c r="GG58" s="29"/>
      <c r="GH58" s="29"/>
      <c r="GI58" s="29"/>
      <c r="GJ58" s="29"/>
      <c r="GK58" s="29"/>
      <c r="GL58" s="29"/>
      <c r="GM58" s="29"/>
      <c r="GN58" s="29"/>
      <c r="GO58" s="29"/>
      <c r="GP58" s="29"/>
      <c r="GQ58" s="29"/>
      <c r="GR58" s="29"/>
      <c r="GS58" s="29"/>
      <c r="GT58" s="29"/>
      <c r="GU58" s="29"/>
      <c r="GV58" s="29"/>
      <c r="GW58" s="29"/>
      <c r="GX58" s="29"/>
      <c r="GY58" s="29"/>
      <c r="GZ58" s="29"/>
      <c r="HA58" s="29"/>
      <c r="HB58" s="29"/>
      <c r="HC58" s="29"/>
      <c r="HD58" s="29"/>
      <c r="HE58" s="29"/>
      <c r="HF58" s="29"/>
      <c r="HG58" s="29"/>
      <c r="HH58" s="29"/>
      <c r="HI58" s="29"/>
      <c r="HJ58" s="29"/>
      <c r="HK58" s="29"/>
      <c r="HL58" s="29"/>
      <c r="HM58" s="29"/>
      <c r="HN58" s="29"/>
      <c r="HO58" s="29"/>
      <c r="HP58" s="29"/>
      <c r="HQ58" s="29"/>
      <c r="HR58" s="29"/>
      <c r="HS58" s="29"/>
      <c r="HT58" s="29"/>
      <c r="HU58" s="29"/>
      <c r="HV58" s="29"/>
      <c r="HW58" s="29"/>
      <c r="HX58" s="29"/>
      <c r="HY58" s="29"/>
      <c r="HZ58" s="29"/>
      <c r="IA58" s="29"/>
      <c r="IB58" s="29"/>
      <c r="IC58" s="29"/>
      <c r="ID58" s="29"/>
      <c r="IE58" s="29"/>
      <c r="IF58" s="29"/>
      <c r="IG58" s="29"/>
      <c r="IH58" s="29"/>
      <c r="II58" s="29"/>
      <c r="IJ58" s="29"/>
      <c r="IK58" s="29"/>
      <c r="IL58" s="29"/>
      <c r="IM58" s="29"/>
      <c r="IN58" s="29"/>
      <c r="IO58" s="29"/>
      <c r="IP58" s="29"/>
      <c r="IQ58" s="29"/>
      <c r="IR58" s="29"/>
      <c r="IS58" s="29"/>
      <c r="IT58" s="29"/>
      <c r="IU58" s="29"/>
      <c r="IV58" s="29"/>
    </row>
    <row r="59" spans="1:256" ht="38.25" x14ac:dyDescent="0.2">
      <c r="A59" s="235"/>
      <c r="B59" s="233" t="s">
        <v>94</v>
      </c>
      <c r="C59" s="22" t="s">
        <v>95</v>
      </c>
      <c r="D59" s="232">
        <v>3038</v>
      </c>
      <c r="E59" s="279">
        <v>17127</v>
      </c>
      <c r="F59" s="27"/>
      <c r="G59" s="28"/>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row>
    <row r="60" spans="1:256" ht="26.25" customHeight="1" x14ac:dyDescent="0.2">
      <c r="A60" s="235"/>
      <c r="B60" s="233" t="s">
        <v>1084</v>
      </c>
      <c r="C60" s="22" t="s">
        <v>96</v>
      </c>
      <c r="D60" s="115"/>
      <c r="E60" s="282"/>
      <c r="F60" s="27"/>
      <c r="G60" s="28"/>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29"/>
      <c r="GQ60" s="29"/>
      <c r="GR60" s="29"/>
      <c r="GS60" s="29"/>
      <c r="GT60" s="29"/>
      <c r="GU60" s="29"/>
      <c r="GV60" s="29"/>
      <c r="GW60" s="29"/>
      <c r="GX60" s="29"/>
      <c r="GY60" s="29"/>
      <c r="GZ60" s="29"/>
      <c r="HA60" s="29"/>
      <c r="HB60" s="29"/>
      <c r="HC60" s="29"/>
      <c r="HD60" s="29"/>
      <c r="HE60" s="29"/>
      <c r="HF60" s="29"/>
      <c r="HG60" s="29"/>
      <c r="HH60" s="29"/>
      <c r="HI60" s="29"/>
      <c r="HJ60" s="29"/>
      <c r="HK60" s="29"/>
      <c r="HL60" s="29"/>
      <c r="HM60" s="29"/>
      <c r="HN60" s="29"/>
      <c r="HO60" s="29"/>
      <c r="HP60" s="29"/>
      <c r="HQ60" s="29"/>
      <c r="HR60" s="29"/>
      <c r="HS60" s="29"/>
      <c r="HT60" s="29"/>
      <c r="HU60" s="29"/>
      <c r="HV60" s="29"/>
      <c r="HW60" s="29"/>
      <c r="HX60" s="29"/>
      <c r="HY60" s="29"/>
      <c r="HZ60" s="29"/>
      <c r="IA60" s="29"/>
      <c r="IB60" s="29"/>
      <c r="IC60" s="29"/>
      <c r="ID60" s="29"/>
      <c r="IE60" s="29"/>
      <c r="IF60" s="29"/>
      <c r="IG60" s="29"/>
      <c r="IH60" s="29"/>
      <c r="II60" s="29"/>
      <c r="IJ60" s="29"/>
      <c r="IK60" s="29"/>
      <c r="IL60" s="29"/>
      <c r="IM60" s="29"/>
      <c r="IN60" s="29"/>
      <c r="IO60" s="29"/>
      <c r="IP60" s="29"/>
      <c r="IQ60" s="29"/>
      <c r="IR60" s="29"/>
      <c r="IS60" s="29"/>
      <c r="IT60" s="29"/>
      <c r="IU60" s="29"/>
      <c r="IV60" s="29"/>
    </row>
    <row r="61" spans="1:256" ht="76.5" x14ac:dyDescent="0.2">
      <c r="A61" s="235" t="s">
        <v>35</v>
      </c>
      <c r="B61" s="231" t="s">
        <v>1137</v>
      </c>
      <c r="C61" s="22" t="s">
        <v>97</v>
      </c>
      <c r="D61" s="232">
        <v>62606</v>
      </c>
      <c r="E61" s="279">
        <v>62572</v>
      </c>
      <c r="F61" s="27"/>
      <c r="G61" s="28"/>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c r="EV61" s="29"/>
      <c r="EW61" s="29"/>
      <c r="EX61" s="29"/>
      <c r="EY61" s="29"/>
      <c r="EZ61" s="29"/>
      <c r="FA61" s="29"/>
      <c r="FB61" s="29"/>
      <c r="FC61" s="29"/>
      <c r="FD61" s="29"/>
      <c r="FE61" s="29"/>
      <c r="FF61" s="29"/>
      <c r="FG61" s="29"/>
      <c r="FH61" s="29"/>
      <c r="FI61" s="29"/>
      <c r="FJ61" s="29"/>
      <c r="FK61" s="29"/>
      <c r="FL61" s="29"/>
      <c r="FM61" s="29"/>
      <c r="FN61" s="29"/>
      <c r="FO61" s="29"/>
      <c r="FP61" s="29"/>
      <c r="FQ61" s="29"/>
      <c r="FR61" s="29"/>
      <c r="FS61" s="29"/>
      <c r="FT61" s="29"/>
      <c r="FU61" s="29"/>
      <c r="FV61" s="29"/>
      <c r="FW61" s="29"/>
      <c r="FX61" s="29"/>
      <c r="FY61" s="29"/>
      <c r="FZ61" s="29"/>
      <c r="GA61" s="29"/>
      <c r="GB61" s="29"/>
      <c r="GC61" s="29"/>
      <c r="GD61" s="29"/>
      <c r="GE61" s="29"/>
      <c r="GF61" s="29"/>
      <c r="GG61" s="29"/>
      <c r="GH61" s="29"/>
      <c r="GI61" s="29"/>
      <c r="GJ61" s="29"/>
      <c r="GK61" s="29"/>
      <c r="GL61" s="29"/>
      <c r="GM61" s="29"/>
      <c r="GN61" s="29"/>
      <c r="GO61" s="29"/>
      <c r="GP61" s="29"/>
      <c r="GQ61" s="29"/>
      <c r="GR61" s="29"/>
      <c r="GS61" s="29"/>
      <c r="GT61" s="29"/>
      <c r="GU61" s="29"/>
      <c r="GV61" s="29"/>
      <c r="GW61" s="29"/>
      <c r="GX61" s="29"/>
      <c r="GY61" s="29"/>
      <c r="GZ61" s="29"/>
      <c r="HA61" s="29"/>
      <c r="HB61" s="29"/>
      <c r="HC61" s="29"/>
      <c r="HD61" s="29"/>
      <c r="HE61" s="29"/>
      <c r="HF61" s="29"/>
      <c r="HG61" s="29"/>
      <c r="HH61" s="29"/>
      <c r="HI61" s="29"/>
      <c r="HJ61" s="29"/>
      <c r="HK61" s="29"/>
      <c r="HL61" s="29"/>
      <c r="HM61" s="29"/>
      <c r="HN61" s="29"/>
      <c r="HO61" s="29"/>
      <c r="HP61" s="29"/>
      <c r="HQ61" s="29"/>
      <c r="HR61" s="29"/>
      <c r="HS61" s="29"/>
      <c r="HT61" s="29"/>
      <c r="HU61" s="29"/>
      <c r="HV61" s="29"/>
      <c r="HW61" s="29"/>
      <c r="HX61" s="29"/>
      <c r="HY61" s="29"/>
      <c r="HZ61" s="29"/>
      <c r="IA61" s="29"/>
      <c r="IB61" s="29"/>
      <c r="IC61" s="29"/>
      <c r="ID61" s="29"/>
      <c r="IE61" s="29"/>
      <c r="IF61" s="29"/>
      <c r="IG61" s="29"/>
      <c r="IH61" s="29"/>
      <c r="II61" s="29"/>
      <c r="IJ61" s="29"/>
      <c r="IK61" s="29"/>
      <c r="IL61" s="29"/>
      <c r="IM61" s="29"/>
      <c r="IN61" s="29"/>
      <c r="IO61" s="29"/>
      <c r="IP61" s="29"/>
      <c r="IQ61" s="29"/>
      <c r="IR61" s="29"/>
      <c r="IS61" s="29"/>
      <c r="IT61" s="29"/>
      <c r="IU61" s="29"/>
      <c r="IV61" s="29"/>
    </row>
    <row r="62" spans="1:256" x14ac:dyDescent="0.2">
      <c r="A62" s="235" t="s">
        <v>52</v>
      </c>
      <c r="B62" s="233" t="s">
        <v>98</v>
      </c>
      <c r="C62" s="22" t="s">
        <v>99</v>
      </c>
      <c r="D62" s="115" t="s">
        <v>31</v>
      </c>
      <c r="E62" s="282" t="s">
        <v>31</v>
      </c>
      <c r="F62" s="27"/>
      <c r="G62" s="28"/>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ht="38.25" x14ac:dyDescent="0.2">
      <c r="A63" s="235"/>
      <c r="B63" s="233" t="s">
        <v>100</v>
      </c>
      <c r="C63" s="22" t="s">
        <v>101</v>
      </c>
      <c r="D63" s="232">
        <v>47051</v>
      </c>
      <c r="E63" s="279">
        <v>53808</v>
      </c>
      <c r="F63" s="27"/>
      <c r="G63" s="28"/>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29"/>
      <c r="FW63" s="29"/>
      <c r="FX63" s="29"/>
      <c r="FY63" s="29"/>
      <c r="FZ63" s="29"/>
      <c r="GA63" s="29"/>
      <c r="GB63" s="29"/>
      <c r="GC63" s="29"/>
      <c r="GD63" s="29"/>
      <c r="GE63" s="29"/>
      <c r="GF63" s="29"/>
      <c r="GG63" s="29"/>
      <c r="GH63" s="29"/>
      <c r="GI63" s="29"/>
      <c r="GJ63" s="29"/>
      <c r="GK63" s="29"/>
      <c r="GL63" s="29"/>
      <c r="GM63" s="29"/>
      <c r="GN63" s="29"/>
      <c r="GO63" s="29"/>
      <c r="GP63" s="29"/>
      <c r="GQ63" s="29"/>
      <c r="GR63" s="29"/>
      <c r="GS63" s="29"/>
      <c r="GT63" s="29"/>
      <c r="GU63" s="29"/>
      <c r="GV63" s="29"/>
      <c r="GW63" s="29"/>
      <c r="GX63" s="29"/>
      <c r="GY63" s="29"/>
      <c r="GZ63" s="29"/>
      <c r="HA63" s="29"/>
      <c r="HB63" s="29"/>
      <c r="HC63" s="29"/>
      <c r="HD63" s="29"/>
      <c r="HE63" s="29"/>
      <c r="HF63" s="29"/>
      <c r="HG63" s="29"/>
      <c r="HH63" s="29"/>
      <c r="HI63" s="29"/>
      <c r="HJ63" s="29"/>
      <c r="HK63" s="29"/>
      <c r="HL63" s="29"/>
      <c r="HM63" s="29"/>
      <c r="HN63" s="29"/>
      <c r="HO63" s="29"/>
      <c r="HP63" s="29"/>
      <c r="HQ63" s="29"/>
      <c r="HR63" s="29"/>
      <c r="HS63" s="29"/>
      <c r="HT63" s="29"/>
      <c r="HU63" s="29"/>
      <c r="HV63" s="29"/>
      <c r="HW63" s="29"/>
      <c r="HX63" s="29"/>
      <c r="HY63" s="29"/>
      <c r="HZ63" s="29"/>
      <c r="IA63" s="29"/>
      <c r="IB63" s="29"/>
      <c r="IC63" s="29"/>
      <c r="ID63" s="29"/>
      <c r="IE63" s="29"/>
      <c r="IF63" s="29"/>
      <c r="IG63" s="29"/>
      <c r="IH63" s="29"/>
      <c r="II63" s="29"/>
      <c r="IJ63" s="29"/>
      <c r="IK63" s="29"/>
      <c r="IL63" s="29"/>
      <c r="IM63" s="29"/>
      <c r="IN63" s="29"/>
      <c r="IO63" s="29"/>
      <c r="IP63" s="29"/>
      <c r="IQ63" s="29"/>
      <c r="IR63" s="29"/>
      <c r="IS63" s="29"/>
      <c r="IT63" s="29"/>
      <c r="IU63" s="29"/>
      <c r="IV63" s="29"/>
    </row>
    <row r="64" spans="1:256" ht="25.5" x14ac:dyDescent="0.2">
      <c r="A64" s="235"/>
      <c r="B64" s="233" t="s">
        <v>102</v>
      </c>
      <c r="C64" s="22" t="s">
        <v>103</v>
      </c>
      <c r="D64" s="232"/>
      <c r="E64" s="279"/>
      <c r="F64" s="27"/>
      <c r="G64" s="28"/>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29"/>
      <c r="FW64" s="29"/>
      <c r="FX64" s="29"/>
      <c r="FY64" s="29"/>
      <c r="FZ64" s="29"/>
      <c r="GA64" s="29"/>
      <c r="GB64" s="29"/>
      <c r="GC64" s="29"/>
      <c r="GD64" s="29"/>
      <c r="GE64" s="29"/>
      <c r="GF64" s="29"/>
      <c r="GG64" s="29"/>
      <c r="GH64" s="29"/>
      <c r="GI64" s="29"/>
      <c r="GJ64" s="29"/>
      <c r="GK64" s="29"/>
      <c r="GL64" s="29"/>
      <c r="GM64" s="29"/>
      <c r="GN64" s="29"/>
      <c r="GO64" s="29"/>
      <c r="GP64" s="29"/>
      <c r="GQ64" s="29"/>
      <c r="GR64" s="29"/>
      <c r="GS64" s="29"/>
      <c r="GT64" s="29"/>
      <c r="GU64" s="29"/>
      <c r="GV64" s="29"/>
      <c r="GW64" s="29"/>
      <c r="GX64" s="29"/>
      <c r="GY64" s="29"/>
      <c r="GZ64" s="29"/>
      <c r="HA64" s="29"/>
      <c r="HB64" s="29"/>
      <c r="HC64" s="29"/>
      <c r="HD64" s="29"/>
      <c r="HE64" s="29"/>
      <c r="HF64" s="29"/>
      <c r="HG64" s="29"/>
      <c r="HH64" s="29"/>
      <c r="HI64" s="29"/>
      <c r="HJ64" s="29"/>
      <c r="HK64" s="29"/>
      <c r="HL64" s="29"/>
      <c r="HM64" s="29"/>
      <c r="HN64" s="29"/>
      <c r="HO64" s="29"/>
      <c r="HP64" s="29"/>
      <c r="HQ64" s="29"/>
      <c r="HR64" s="29"/>
      <c r="HS64" s="29"/>
      <c r="HT64" s="29"/>
      <c r="HU64" s="29"/>
      <c r="HV64" s="29"/>
      <c r="HW64" s="29"/>
      <c r="HX64" s="29"/>
      <c r="HY64" s="29"/>
      <c r="HZ64" s="29"/>
      <c r="IA64" s="29"/>
      <c r="IB64" s="29"/>
      <c r="IC64" s="29"/>
      <c r="ID64" s="29"/>
      <c r="IE64" s="29"/>
      <c r="IF64" s="29"/>
      <c r="IG64" s="29"/>
      <c r="IH64" s="29"/>
      <c r="II64" s="29"/>
      <c r="IJ64" s="29"/>
      <c r="IK64" s="29"/>
      <c r="IL64" s="29"/>
      <c r="IM64" s="29"/>
      <c r="IN64" s="29"/>
      <c r="IO64" s="29"/>
      <c r="IP64" s="29"/>
      <c r="IQ64" s="29"/>
      <c r="IR64" s="29"/>
      <c r="IS64" s="29"/>
      <c r="IT64" s="29"/>
      <c r="IU64" s="29"/>
      <c r="IV64" s="29"/>
    </row>
    <row r="65" spans="1:256" ht="114.75" x14ac:dyDescent="0.2">
      <c r="A65" s="235" t="s">
        <v>36</v>
      </c>
      <c r="B65" s="231" t="s">
        <v>1138</v>
      </c>
      <c r="C65" s="22" t="s">
        <v>104</v>
      </c>
      <c r="D65" s="232"/>
      <c r="E65" s="279"/>
      <c r="F65" s="27"/>
      <c r="G65" s="28"/>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M65" s="29"/>
      <c r="EN65" s="29"/>
      <c r="EO65" s="29"/>
      <c r="EP65" s="29"/>
      <c r="EQ65" s="29"/>
      <c r="ER65" s="29"/>
      <c r="ES65" s="29"/>
      <c r="ET65" s="29"/>
      <c r="EU65" s="29"/>
      <c r="EV65" s="29"/>
      <c r="EW65" s="29"/>
      <c r="EX65" s="29"/>
      <c r="EY65" s="29"/>
      <c r="EZ65" s="29"/>
      <c r="FA65" s="29"/>
      <c r="FB65" s="29"/>
      <c r="FC65" s="29"/>
      <c r="FD65" s="29"/>
      <c r="FE65" s="29"/>
      <c r="FF65" s="29"/>
      <c r="FG65" s="29"/>
      <c r="FH65" s="29"/>
      <c r="FI65" s="29"/>
      <c r="FJ65" s="29"/>
      <c r="FK65" s="29"/>
      <c r="FL65" s="29"/>
      <c r="FM65" s="29"/>
      <c r="FN65" s="29"/>
      <c r="FO65" s="29"/>
      <c r="FP65" s="29"/>
      <c r="FQ65" s="29"/>
      <c r="FR65" s="29"/>
      <c r="FS65" s="29"/>
      <c r="FT65" s="29"/>
      <c r="FU65" s="29"/>
      <c r="FV65" s="29"/>
      <c r="FW65" s="29"/>
      <c r="FX65" s="29"/>
      <c r="FY65" s="29"/>
      <c r="FZ65" s="29"/>
      <c r="GA65" s="29"/>
      <c r="GB65" s="29"/>
      <c r="GC65" s="29"/>
      <c r="GD65" s="29"/>
      <c r="GE65" s="29"/>
      <c r="GF65" s="29"/>
      <c r="GG65" s="29"/>
      <c r="GH65" s="29"/>
      <c r="GI65" s="29"/>
      <c r="GJ65" s="29"/>
      <c r="GK65" s="29"/>
      <c r="GL65" s="29"/>
      <c r="GM65" s="29"/>
      <c r="GN65" s="29"/>
      <c r="GO65" s="29"/>
      <c r="GP65" s="29"/>
      <c r="GQ65" s="29"/>
      <c r="GR65" s="29"/>
      <c r="GS65" s="29"/>
      <c r="GT65" s="29"/>
      <c r="GU65" s="29"/>
      <c r="GV65" s="29"/>
      <c r="GW65" s="29"/>
      <c r="GX65" s="29"/>
      <c r="GY65" s="29"/>
      <c r="GZ65" s="29"/>
      <c r="HA65" s="29"/>
      <c r="HB65" s="29"/>
      <c r="HC65" s="29"/>
      <c r="HD65" s="29"/>
      <c r="HE65" s="29"/>
      <c r="HF65" s="29"/>
      <c r="HG65" s="29"/>
      <c r="HH65" s="29"/>
      <c r="HI65" s="29"/>
      <c r="HJ65" s="29"/>
      <c r="HK65" s="29"/>
      <c r="HL65" s="29"/>
      <c r="HM65" s="29"/>
      <c r="HN65" s="29"/>
      <c r="HO65" s="29"/>
      <c r="HP65" s="29"/>
      <c r="HQ65" s="29"/>
      <c r="HR65" s="29"/>
      <c r="HS65" s="29"/>
      <c r="HT65" s="29"/>
      <c r="HU65" s="29"/>
      <c r="HV65" s="29"/>
      <c r="HW65" s="29"/>
      <c r="HX65" s="29"/>
      <c r="HY65" s="29"/>
      <c r="HZ65" s="29"/>
      <c r="IA65" s="29"/>
      <c r="IB65" s="29"/>
      <c r="IC65" s="29"/>
      <c r="ID65" s="29"/>
      <c r="IE65" s="29"/>
      <c r="IF65" s="29"/>
      <c r="IG65" s="29"/>
      <c r="IH65" s="29"/>
      <c r="II65" s="29"/>
      <c r="IJ65" s="29"/>
      <c r="IK65" s="29"/>
      <c r="IL65" s="29"/>
      <c r="IM65" s="29"/>
      <c r="IN65" s="29"/>
      <c r="IO65" s="29"/>
      <c r="IP65" s="29"/>
      <c r="IQ65" s="29"/>
      <c r="IR65" s="29"/>
      <c r="IS65" s="29"/>
      <c r="IT65" s="29"/>
      <c r="IU65" s="29"/>
      <c r="IV65" s="29"/>
    </row>
    <row r="66" spans="1:256" ht="25.5" x14ac:dyDescent="0.2">
      <c r="A66" s="235"/>
      <c r="B66" s="233" t="s">
        <v>105</v>
      </c>
      <c r="C66" s="22" t="s">
        <v>106</v>
      </c>
      <c r="D66" s="232"/>
      <c r="E66" s="279"/>
      <c r="F66" s="27"/>
      <c r="G66" s="28"/>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ht="76.5" x14ac:dyDescent="0.2">
      <c r="A67" s="235" t="s">
        <v>37</v>
      </c>
      <c r="B67" s="231" t="s">
        <v>1139</v>
      </c>
      <c r="C67" s="22" t="s">
        <v>107</v>
      </c>
      <c r="D67" s="232"/>
      <c r="E67" s="279"/>
      <c r="F67" s="27"/>
      <c r="G67" s="28"/>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ht="76.5" x14ac:dyDescent="0.2">
      <c r="A68" s="235" t="s">
        <v>39</v>
      </c>
      <c r="B68" s="231" t="s">
        <v>1140</v>
      </c>
      <c r="C68" s="22" t="s">
        <v>108</v>
      </c>
      <c r="D68" s="232"/>
      <c r="E68" s="279"/>
      <c r="F68" s="27"/>
      <c r="G68" s="28"/>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ht="25.5" x14ac:dyDescent="0.2">
      <c r="A69" s="235" t="s">
        <v>43</v>
      </c>
      <c r="B69" s="231" t="s">
        <v>1141</v>
      </c>
      <c r="C69" s="22" t="s">
        <v>109</v>
      </c>
      <c r="D69" s="232">
        <v>90753</v>
      </c>
      <c r="E69" s="279">
        <v>90121</v>
      </c>
      <c r="F69" s="27"/>
      <c r="G69" s="28"/>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ht="51" x14ac:dyDescent="0.2">
      <c r="A70" s="235" t="s">
        <v>45</v>
      </c>
      <c r="B70" s="231" t="s">
        <v>1142</v>
      </c>
      <c r="C70" s="22" t="s">
        <v>110</v>
      </c>
      <c r="D70" s="232"/>
      <c r="E70" s="279"/>
      <c r="F70" s="27"/>
      <c r="G70" s="28"/>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s="37" customFormat="1" x14ac:dyDescent="0.2">
      <c r="A71" s="235"/>
      <c r="B71" s="231" t="s">
        <v>111</v>
      </c>
      <c r="C71" s="22" t="s">
        <v>112</v>
      </c>
      <c r="D71" s="115" t="s">
        <v>31</v>
      </c>
      <c r="E71" s="282" t="s">
        <v>31</v>
      </c>
      <c r="F71" s="34"/>
      <c r="G71" s="35"/>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36"/>
      <c r="CQ71" s="36"/>
      <c r="CR71" s="36"/>
      <c r="CS71" s="36"/>
      <c r="CT71" s="36"/>
      <c r="CU71" s="36"/>
      <c r="CV71" s="36"/>
      <c r="CW71" s="36"/>
      <c r="CX71" s="36"/>
      <c r="CY71" s="36"/>
      <c r="CZ71" s="36"/>
      <c r="DA71" s="36"/>
      <c r="DB71" s="36"/>
      <c r="DC71" s="36"/>
      <c r="DD71" s="36"/>
      <c r="DE71" s="36"/>
      <c r="DF71" s="36"/>
      <c r="DG71" s="36"/>
      <c r="DH71" s="36"/>
      <c r="DI71" s="36"/>
      <c r="DJ71" s="36"/>
      <c r="DK71" s="36"/>
      <c r="DL71" s="36"/>
      <c r="DM71" s="36"/>
      <c r="DN71" s="36"/>
      <c r="DO71" s="36"/>
      <c r="DP71" s="36"/>
      <c r="DQ71" s="36"/>
      <c r="DR71" s="36"/>
      <c r="DS71" s="36"/>
      <c r="DT71" s="36"/>
      <c r="DU71" s="36"/>
      <c r="DV71" s="36"/>
      <c r="DW71" s="36"/>
      <c r="DX71" s="36"/>
      <c r="DY71" s="36"/>
      <c r="DZ71" s="36"/>
      <c r="EA71" s="36"/>
      <c r="EB71" s="36"/>
      <c r="EC71" s="36"/>
      <c r="ED71" s="36"/>
      <c r="EE71" s="36"/>
      <c r="EF71" s="36"/>
      <c r="EG71" s="36"/>
      <c r="EH71" s="36"/>
      <c r="EI71" s="36"/>
      <c r="EJ71" s="36"/>
      <c r="EK71" s="36"/>
      <c r="EL71" s="36"/>
      <c r="EM71" s="36"/>
      <c r="EN71" s="36"/>
      <c r="EO71" s="36"/>
      <c r="EP71" s="36"/>
      <c r="EQ71" s="36"/>
      <c r="ER71" s="36"/>
      <c r="ES71" s="36"/>
      <c r="ET71" s="36"/>
      <c r="EU71" s="36"/>
      <c r="EV71" s="36"/>
      <c r="EW71" s="36"/>
      <c r="EX71" s="36"/>
      <c r="EY71" s="36"/>
      <c r="EZ71" s="36"/>
      <c r="FA71" s="36"/>
      <c r="FB71" s="36"/>
      <c r="FC71" s="36"/>
      <c r="FD71" s="36"/>
      <c r="FE71" s="36"/>
      <c r="FF71" s="36"/>
      <c r="FG71" s="36"/>
      <c r="FH71" s="36"/>
      <c r="FI71" s="36"/>
      <c r="FJ71" s="36"/>
      <c r="FK71" s="36"/>
      <c r="FL71" s="36"/>
      <c r="FM71" s="36"/>
      <c r="FN71" s="36"/>
      <c r="FO71" s="36"/>
      <c r="FP71" s="36"/>
      <c r="FQ71" s="36"/>
      <c r="FR71" s="36"/>
      <c r="FS71" s="36"/>
      <c r="FT71" s="36"/>
      <c r="FU71" s="36"/>
      <c r="FV71" s="36"/>
      <c r="FW71" s="36"/>
      <c r="FX71" s="36"/>
      <c r="FY71" s="36"/>
      <c r="FZ71" s="36"/>
      <c r="GA71" s="36"/>
      <c r="GB71" s="36"/>
      <c r="GC71" s="36"/>
      <c r="GD71" s="36"/>
      <c r="GE71" s="36"/>
      <c r="GF71" s="36"/>
      <c r="GG71" s="36"/>
      <c r="GH71" s="36"/>
      <c r="GI71" s="36"/>
      <c r="GJ71" s="36"/>
      <c r="GK71" s="36"/>
      <c r="GL71" s="36"/>
      <c r="GM71" s="36"/>
      <c r="GN71" s="36"/>
      <c r="GO71" s="36"/>
      <c r="GP71" s="36"/>
      <c r="GQ71" s="36"/>
      <c r="GR71" s="36"/>
      <c r="GS71" s="36"/>
      <c r="GT71" s="36"/>
      <c r="GU71" s="36"/>
      <c r="GV71" s="36"/>
      <c r="GW71" s="36"/>
      <c r="GX71" s="36"/>
      <c r="GY71" s="36"/>
      <c r="GZ71" s="36"/>
      <c r="HA71" s="36"/>
      <c r="HB71" s="36"/>
      <c r="HC71" s="36"/>
      <c r="HD71" s="36"/>
      <c r="HE71" s="36"/>
      <c r="HF71" s="36"/>
      <c r="HG71" s="36"/>
      <c r="HH71" s="36"/>
      <c r="HI71" s="36"/>
      <c r="HJ71" s="36"/>
      <c r="HK71" s="36"/>
      <c r="HL71" s="36"/>
      <c r="HM71" s="36"/>
      <c r="HN71" s="36"/>
      <c r="HO71" s="36"/>
      <c r="HP71" s="36"/>
      <c r="HQ71" s="36"/>
      <c r="HR71" s="36"/>
      <c r="HS71" s="36"/>
      <c r="HT71" s="36"/>
      <c r="HU71" s="36"/>
      <c r="HV71" s="36"/>
      <c r="HW71" s="36"/>
      <c r="HX71" s="36"/>
      <c r="HY71" s="36"/>
      <c r="HZ71" s="36"/>
      <c r="IA71" s="36"/>
      <c r="IB71" s="36"/>
      <c r="IC71" s="36"/>
      <c r="ID71" s="36"/>
      <c r="IE71" s="36"/>
      <c r="IF71" s="36"/>
      <c r="IG71" s="36"/>
      <c r="IH71" s="36"/>
      <c r="II71" s="36"/>
      <c r="IJ71" s="36"/>
      <c r="IK71" s="36"/>
      <c r="IL71" s="36"/>
      <c r="IM71" s="36"/>
      <c r="IN71" s="36"/>
      <c r="IO71" s="36"/>
      <c r="IP71" s="36"/>
      <c r="IQ71" s="36"/>
      <c r="IR71" s="36"/>
      <c r="IS71" s="36"/>
      <c r="IT71" s="36"/>
      <c r="IU71" s="36"/>
      <c r="IV71" s="36"/>
    </row>
    <row r="72" spans="1:256" x14ac:dyDescent="0.2">
      <c r="A72" s="235" t="s">
        <v>78</v>
      </c>
      <c r="B72" s="231" t="s">
        <v>1143</v>
      </c>
      <c r="C72" s="22" t="s">
        <v>113</v>
      </c>
      <c r="D72" s="232"/>
      <c r="E72" s="279"/>
      <c r="F72" s="27"/>
      <c r="G72" s="28"/>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M72" s="29"/>
      <c r="EN72" s="29"/>
      <c r="EO72" s="29"/>
      <c r="EP72" s="29"/>
      <c r="EQ72" s="29"/>
      <c r="ER72" s="29"/>
      <c r="ES72" s="29"/>
      <c r="ET72" s="29"/>
      <c r="EU72" s="29"/>
      <c r="EV72" s="29"/>
      <c r="EW72" s="29"/>
      <c r="EX72" s="29"/>
      <c r="EY72" s="29"/>
      <c r="EZ72" s="29"/>
      <c r="FA72" s="29"/>
      <c r="FB72" s="29"/>
      <c r="FC72" s="29"/>
      <c r="FD72" s="29"/>
      <c r="FE72" s="29"/>
      <c r="FF72" s="29"/>
      <c r="FG72" s="29"/>
      <c r="FH72" s="29"/>
      <c r="FI72" s="29"/>
      <c r="FJ72" s="29"/>
      <c r="FK72" s="29"/>
      <c r="FL72" s="29"/>
      <c r="FM72" s="29"/>
      <c r="FN72" s="29"/>
      <c r="FO72" s="29"/>
      <c r="FP72" s="29"/>
      <c r="FQ72" s="29"/>
      <c r="FR72" s="29"/>
      <c r="FS72" s="29"/>
      <c r="FT72" s="29"/>
      <c r="FU72" s="29"/>
      <c r="FV72" s="29"/>
      <c r="FW72" s="29"/>
      <c r="FX72" s="29"/>
      <c r="FY72" s="29"/>
      <c r="FZ72" s="29"/>
      <c r="GA72" s="29"/>
      <c r="GB72" s="29"/>
      <c r="GC72" s="29"/>
      <c r="GD72" s="29"/>
      <c r="GE72" s="29"/>
      <c r="GF72" s="29"/>
      <c r="GG72" s="29"/>
      <c r="GH72" s="29"/>
      <c r="GI72" s="29"/>
      <c r="GJ72" s="29"/>
      <c r="GK72" s="29"/>
      <c r="GL72" s="29"/>
      <c r="GM72" s="29"/>
      <c r="GN72" s="29"/>
      <c r="GO72" s="29"/>
      <c r="GP72" s="29"/>
      <c r="GQ72" s="29"/>
      <c r="GR72" s="29"/>
      <c r="GS72" s="29"/>
      <c r="GT72" s="29"/>
      <c r="GU72" s="29"/>
      <c r="GV72" s="29"/>
      <c r="GW72" s="29"/>
      <c r="GX72" s="29"/>
      <c r="GY72" s="29"/>
      <c r="GZ72" s="29"/>
      <c r="HA72" s="29"/>
      <c r="HB72" s="29"/>
      <c r="HC72" s="29"/>
      <c r="HD72" s="29"/>
      <c r="HE72" s="29"/>
      <c r="HF72" s="29"/>
      <c r="HG72" s="29"/>
      <c r="HH72" s="29"/>
      <c r="HI72" s="29"/>
      <c r="HJ72" s="29"/>
      <c r="HK72" s="29"/>
      <c r="HL72" s="29"/>
      <c r="HM72" s="29"/>
      <c r="HN72" s="29"/>
      <c r="HO72" s="29"/>
      <c r="HP72" s="29"/>
      <c r="HQ72" s="29"/>
      <c r="HR72" s="29"/>
      <c r="HS72" s="29"/>
      <c r="HT72" s="29"/>
      <c r="HU72" s="29"/>
      <c r="HV72" s="29"/>
      <c r="HW72" s="29"/>
      <c r="HX72" s="29"/>
      <c r="HY72" s="29"/>
      <c r="HZ72" s="29"/>
      <c r="IA72" s="29"/>
      <c r="IB72" s="29"/>
      <c r="IC72" s="29"/>
      <c r="ID72" s="29"/>
      <c r="IE72" s="29"/>
      <c r="IF72" s="29"/>
      <c r="IG72" s="29"/>
      <c r="IH72" s="29"/>
      <c r="II72" s="29"/>
      <c r="IJ72" s="29"/>
      <c r="IK72" s="29"/>
      <c r="IL72" s="29"/>
      <c r="IM72" s="29"/>
      <c r="IN72" s="29"/>
      <c r="IO72" s="29"/>
      <c r="IP72" s="29"/>
      <c r="IQ72" s="29"/>
      <c r="IR72" s="29"/>
      <c r="IS72" s="29"/>
      <c r="IT72" s="29"/>
      <c r="IU72" s="29"/>
      <c r="IV72" s="29"/>
    </row>
    <row r="73" spans="1:256" ht="25.5" x14ac:dyDescent="0.2">
      <c r="A73" s="235" t="s">
        <v>114</v>
      </c>
      <c r="B73" s="231" t="s">
        <v>1144</v>
      </c>
      <c r="C73" s="22" t="s">
        <v>115</v>
      </c>
      <c r="D73" s="232"/>
      <c r="E73" s="279"/>
      <c r="F73" s="27"/>
      <c r="G73" s="28"/>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c r="EJ73" s="29"/>
      <c r="EK73" s="29"/>
      <c r="EL73" s="29"/>
      <c r="EM73" s="29"/>
      <c r="EN73" s="29"/>
      <c r="EO73" s="29"/>
      <c r="EP73" s="29"/>
      <c r="EQ73" s="29"/>
      <c r="ER73" s="29"/>
      <c r="ES73" s="29"/>
      <c r="ET73" s="29"/>
      <c r="EU73" s="29"/>
      <c r="EV73" s="29"/>
      <c r="EW73" s="29"/>
      <c r="EX73" s="29"/>
      <c r="EY73" s="29"/>
      <c r="EZ73" s="29"/>
      <c r="FA73" s="29"/>
      <c r="FB73" s="29"/>
      <c r="FC73" s="29"/>
      <c r="FD73" s="29"/>
      <c r="FE73" s="29"/>
      <c r="FF73" s="29"/>
      <c r="FG73" s="29"/>
      <c r="FH73" s="29"/>
      <c r="FI73" s="29"/>
      <c r="FJ73" s="29"/>
      <c r="FK73" s="29"/>
      <c r="FL73" s="29"/>
      <c r="FM73" s="29"/>
      <c r="FN73" s="29"/>
      <c r="FO73" s="29"/>
      <c r="FP73" s="29"/>
      <c r="FQ73" s="29"/>
      <c r="FR73" s="29"/>
      <c r="FS73" s="29"/>
      <c r="FT73" s="29"/>
      <c r="FU73" s="29"/>
      <c r="FV73" s="29"/>
      <c r="FW73" s="29"/>
      <c r="FX73" s="29"/>
      <c r="FY73" s="29"/>
      <c r="FZ73" s="29"/>
      <c r="GA73" s="29"/>
      <c r="GB73" s="29"/>
      <c r="GC73" s="29"/>
      <c r="GD73" s="29"/>
      <c r="GE73" s="29"/>
      <c r="GF73" s="29"/>
      <c r="GG73" s="29"/>
      <c r="GH73" s="29"/>
      <c r="GI73" s="29"/>
      <c r="GJ73" s="29"/>
      <c r="GK73" s="29"/>
      <c r="GL73" s="29"/>
      <c r="GM73" s="29"/>
      <c r="GN73" s="29"/>
      <c r="GO73" s="29"/>
      <c r="GP73" s="29"/>
      <c r="GQ73" s="29"/>
      <c r="GR73" s="29"/>
      <c r="GS73" s="29"/>
      <c r="GT73" s="29"/>
      <c r="GU73" s="29"/>
      <c r="GV73" s="29"/>
      <c r="GW73" s="29"/>
      <c r="GX73" s="29"/>
      <c r="GY73" s="29"/>
      <c r="GZ73" s="29"/>
      <c r="HA73" s="29"/>
      <c r="HB73" s="29"/>
      <c r="HC73" s="29"/>
      <c r="HD73" s="29"/>
      <c r="HE73" s="29"/>
      <c r="HF73" s="29"/>
      <c r="HG73" s="29"/>
      <c r="HH73" s="29"/>
      <c r="HI73" s="29"/>
      <c r="HJ73" s="29"/>
      <c r="HK73" s="29"/>
      <c r="HL73" s="29"/>
      <c r="HM73" s="29"/>
      <c r="HN73" s="29"/>
      <c r="HO73" s="29"/>
      <c r="HP73" s="29"/>
      <c r="HQ73" s="29"/>
      <c r="HR73" s="29"/>
      <c r="HS73" s="29"/>
      <c r="HT73" s="29"/>
      <c r="HU73" s="29"/>
      <c r="HV73" s="29"/>
      <c r="HW73" s="29"/>
      <c r="HX73" s="29"/>
      <c r="HY73" s="29"/>
      <c r="HZ73" s="29"/>
      <c r="IA73" s="29"/>
      <c r="IB73" s="29"/>
      <c r="IC73" s="29"/>
      <c r="ID73" s="29"/>
      <c r="IE73" s="29"/>
      <c r="IF73" s="29"/>
      <c r="IG73" s="29"/>
      <c r="IH73" s="29"/>
      <c r="II73" s="29"/>
      <c r="IJ73" s="29"/>
      <c r="IK73" s="29"/>
      <c r="IL73" s="29"/>
      <c r="IM73" s="29"/>
      <c r="IN73" s="29"/>
      <c r="IO73" s="29"/>
      <c r="IP73" s="29"/>
      <c r="IQ73" s="29"/>
      <c r="IR73" s="29"/>
      <c r="IS73" s="29"/>
      <c r="IT73" s="29"/>
      <c r="IU73" s="29"/>
      <c r="IV73" s="29"/>
    </row>
    <row r="74" spans="1:256" x14ac:dyDescent="0.2">
      <c r="A74" s="235" t="s">
        <v>116</v>
      </c>
      <c r="B74" s="231" t="s">
        <v>117</v>
      </c>
      <c r="C74" s="22" t="s">
        <v>118</v>
      </c>
      <c r="D74" s="134">
        <f>D57+D61+D65+D67+D68+D69+D70+D72+D73</f>
        <v>2225940</v>
      </c>
      <c r="E74" s="280">
        <f>E57+E61+E65+E67+E68+E69+E70+E72+E73</f>
        <v>2237935</v>
      </c>
      <c r="F74" s="30"/>
      <c r="G74" s="31"/>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c r="EO74" s="32"/>
      <c r="EP74" s="32"/>
      <c r="EQ74" s="32"/>
      <c r="ER74" s="32"/>
      <c r="ES74" s="32"/>
      <c r="ET74" s="32"/>
      <c r="EU74" s="32"/>
      <c r="EV74" s="32"/>
      <c r="EW74" s="32"/>
      <c r="EX74" s="32"/>
      <c r="EY74" s="32"/>
      <c r="EZ74" s="32"/>
      <c r="FA74" s="32"/>
      <c r="FB74" s="32"/>
      <c r="FC74" s="32"/>
      <c r="FD74" s="32"/>
      <c r="FE74" s="32"/>
      <c r="FF74" s="32"/>
      <c r="FG74" s="32"/>
      <c r="FH74" s="32"/>
      <c r="FI74" s="32"/>
      <c r="FJ74" s="32"/>
      <c r="FK74" s="32"/>
      <c r="FL74" s="32"/>
      <c r="FM74" s="32"/>
      <c r="FN74" s="32"/>
      <c r="FO74" s="32"/>
      <c r="FP74" s="32"/>
      <c r="FQ74" s="32"/>
      <c r="FR74" s="32"/>
      <c r="FS74" s="32"/>
      <c r="FT74" s="32"/>
      <c r="FU74" s="32"/>
      <c r="FV74" s="32"/>
      <c r="FW74" s="32"/>
      <c r="FX74" s="32"/>
      <c r="FY74" s="32"/>
      <c r="FZ74" s="32"/>
      <c r="GA74" s="32"/>
      <c r="GB74" s="32"/>
      <c r="GC74" s="32"/>
      <c r="GD74" s="32"/>
      <c r="GE74" s="32"/>
      <c r="GF74" s="32"/>
      <c r="GG74" s="32"/>
      <c r="GH74" s="32"/>
      <c r="GI74" s="32"/>
      <c r="GJ74" s="32"/>
      <c r="GK74" s="32"/>
      <c r="GL74" s="32"/>
      <c r="GM74" s="32"/>
      <c r="GN74" s="32"/>
      <c r="GO74" s="32"/>
      <c r="GP74" s="32"/>
      <c r="GQ74" s="32"/>
      <c r="GR74" s="32"/>
      <c r="GS74" s="32"/>
      <c r="GT74" s="32"/>
      <c r="GU74" s="32"/>
      <c r="GV74" s="32"/>
      <c r="GW74" s="32"/>
      <c r="GX74" s="32"/>
      <c r="GY74" s="32"/>
      <c r="GZ74" s="32"/>
      <c r="HA74" s="32"/>
      <c r="HB74" s="32"/>
      <c r="HC74" s="32"/>
      <c r="HD74" s="32"/>
      <c r="HE74" s="32"/>
      <c r="HF74" s="32"/>
      <c r="HG74" s="32"/>
      <c r="HH74" s="32"/>
      <c r="HI74" s="32"/>
      <c r="HJ74" s="32"/>
      <c r="HK74" s="32"/>
      <c r="HL74" s="32"/>
      <c r="HM74" s="32"/>
      <c r="HN74" s="32"/>
      <c r="HO74" s="32"/>
      <c r="HP74" s="32"/>
      <c r="HQ74" s="32"/>
      <c r="HR74" s="32"/>
      <c r="HS74" s="32"/>
      <c r="HT74" s="32"/>
      <c r="HU74" s="32"/>
      <c r="HV74" s="32"/>
      <c r="HW74" s="32"/>
      <c r="HX74" s="32"/>
      <c r="HY74" s="32"/>
      <c r="HZ74" s="32"/>
      <c r="IA74" s="32"/>
      <c r="IB74" s="32"/>
      <c r="IC74" s="32"/>
      <c r="ID74" s="32"/>
      <c r="IE74" s="32"/>
      <c r="IF74" s="32"/>
      <c r="IG74" s="32"/>
      <c r="IH74" s="32"/>
      <c r="II74" s="32"/>
      <c r="IJ74" s="32"/>
      <c r="IK74" s="32"/>
      <c r="IL74" s="32"/>
      <c r="IM74" s="32"/>
      <c r="IN74" s="32"/>
      <c r="IO74" s="32"/>
      <c r="IP74" s="32"/>
      <c r="IQ74" s="32"/>
      <c r="IR74" s="32"/>
      <c r="IS74" s="32"/>
      <c r="IT74" s="32"/>
      <c r="IU74" s="32"/>
      <c r="IV74" s="32"/>
    </row>
    <row r="75" spans="1:256" x14ac:dyDescent="0.2">
      <c r="A75" s="235" t="s">
        <v>119</v>
      </c>
      <c r="B75" s="231" t="s">
        <v>120</v>
      </c>
      <c r="C75" s="22" t="s">
        <v>121</v>
      </c>
      <c r="D75" s="134">
        <f>D55+D74</f>
        <v>2225940</v>
      </c>
      <c r="E75" s="280">
        <f>E55+E74</f>
        <v>2237935</v>
      </c>
      <c r="F75" s="30"/>
      <c r="G75" s="31"/>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c r="DV75" s="32"/>
      <c r="DW75" s="32"/>
      <c r="DX75" s="32"/>
      <c r="DY75" s="32"/>
      <c r="DZ75" s="32"/>
      <c r="EA75" s="32"/>
      <c r="EB75" s="32"/>
      <c r="EC75" s="32"/>
      <c r="ED75" s="32"/>
      <c r="EE75" s="32"/>
      <c r="EF75" s="32"/>
      <c r="EG75" s="32"/>
      <c r="EH75" s="32"/>
      <c r="EI75" s="32"/>
      <c r="EJ75" s="32"/>
      <c r="EK75" s="32"/>
      <c r="EL75" s="32"/>
      <c r="EM75" s="32"/>
      <c r="EN75" s="32"/>
      <c r="EO75" s="32"/>
      <c r="EP75" s="32"/>
      <c r="EQ75" s="32"/>
      <c r="ER75" s="32"/>
      <c r="ES75" s="32"/>
      <c r="ET75" s="32"/>
      <c r="EU75" s="32"/>
      <c r="EV75" s="32"/>
      <c r="EW75" s="32"/>
      <c r="EX75" s="32"/>
      <c r="EY75" s="32"/>
      <c r="EZ75" s="32"/>
      <c r="FA75" s="32"/>
      <c r="FB75" s="32"/>
      <c r="FC75" s="32"/>
      <c r="FD75" s="32"/>
      <c r="FE75" s="32"/>
      <c r="FF75" s="32"/>
      <c r="FG75" s="32"/>
      <c r="FH75" s="32"/>
      <c r="FI75" s="32"/>
      <c r="FJ75" s="32"/>
      <c r="FK75" s="32"/>
      <c r="FL75" s="32"/>
      <c r="FM75" s="32"/>
      <c r="FN75" s="32"/>
      <c r="FO75" s="32"/>
      <c r="FP75" s="32"/>
      <c r="FQ75" s="32"/>
      <c r="FR75" s="32"/>
      <c r="FS75" s="32"/>
      <c r="FT75" s="32"/>
      <c r="FU75" s="32"/>
      <c r="FV75" s="32"/>
      <c r="FW75" s="32"/>
      <c r="FX75" s="32"/>
      <c r="FY75" s="32"/>
      <c r="FZ75" s="32"/>
      <c r="GA75" s="32"/>
      <c r="GB75" s="32"/>
      <c r="GC75" s="32"/>
      <c r="GD75" s="32"/>
      <c r="GE75" s="32"/>
      <c r="GF75" s="32"/>
      <c r="GG75" s="32"/>
      <c r="GH75" s="32"/>
      <c r="GI75" s="32"/>
      <c r="GJ75" s="32"/>
      <c r="GK75" s="32"/>
      <c r="GL75" s="32"/>
      <c r="GM75" s="32"/>
      <c r="GN75" s="32"/>
      <c r="GO75" s="32"/>
      <c r="GP75" s="32"/>
      <c r="GQ75" s="32"/>
      <c r="GR75" s="32"/>
      <c r="GS75" s="32"/>
      <c r="GT75" s="32"/>
      <c r="GU75" s="32"/>
      <c r="GV75" s="32"/>
      <c r="GW75" s="32"/>
      <c r="GX75" s="32"/>
      <c r="GY75" s="32"/>
      <c r="GZ75" s="32"/>
      <c r="HA75" s="32"/>
      <c r="HB75" s="32"/>
      <c r="HC75" s="32"/>
      <c r="HD75" s="32"/>
      <c r="HE75" s="32"/>
      <c r="HF75" s="32"/>
      <c r="HG75" s="32"/>
      <c r="HH75" s="32"/>
      <c r="HI75" s="32"/>
      <c r="HJ75" s="32"/>
      <c r="HK75" s="32"/>
      <c r="HL75" s="32"/>
      <c r="HM75" s="32"/>
      <c r="HN75" s="32"/>
      <c r="HO75" s="32"/>
      <c r="HP75" s="32"/>
      <c r="HQ75" s="32"/>
      <c r="HR75" s="32"/>
      <c r="HS75" s="32"/>
      <c r="HT75" s="32"/>
      <c r="HU75" s="32"/>
      <c r="HV75" s="32"/>
      <c r="HW75" s="32"/>
      <c r="HX75" s="32"/>
      <c r="HY75" s="32"/>
      <c r="HZ75" s="32"/>
      <c r="IA75" s="32"/>
      <c r="IB75" s="32"/>
      <c r="IC75" s="32"/>
      <c r="ID75" s="32"/>
      <c r="IE75" s="32"/>
      <c r="IF75" s="32"/>
      <c r="IG75" s="32"/>
      <c r="IH75" s="32"/>
      <c r="II75" s="32"/>
      <c r="IJ75" s="32"/>
      <c r="IK75" s="32"/>
      <c r="IL75" s="32"/>
      <c r="IM75" s="32"/>
      <c r="IN75" s="32"/>
      <c r="IO75" s="32"/>
      <c r="IP75" s="32"/>
      <c r="IQ75" s="32"/>
      <c r="IR75" s="32"/>
      <c r="IS75" s="32"/>
      <c r="IT75" s="32"/>
      <c r="IU75" s="32"/>
      <c r="IV75" s="32"/>
    </row>
    <row r="76" spans="1:256" ht="38.25" x14ac:dyDescent="0.2">
      <c r="A76" s="235" t="s">
        <v>122</v>
      </c>
      <c r="B76" s="231" t="s">
        <v>123</v>
      </c>
      <c r="C76" s="22" t="s">
        <v>124</v>
      </c>
      <c r="D76" s="134">
        <f>D48-D75</f>
        <v>933277</v>
      </c>
      <c r="E76" s="280">
        <f>E48-E75</f>
        <v>763836</v>
      </c>
      <c r="F76" s="30"/>
      <c r="G76" s="31"/>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c r="EO76" s="32"/>
      <c r="EP76" s="32"/>
      <c r="EQ76" s="32"/>
      <c r="ER76" s="32"/>
      <c r="ES76" s="32"/>
      <c r="ET76" s="32"/>
      <c r="EU76" s="32"/>
      <c r="EV76" s="32"/>
      <c r="EW76" s="32"/>
      <c r="EX76" s="32"/>
      <c r="EY76" s="32"/>
      <c r="EZ76" s="32"/>
      <c r="FA76" s="32"/>
      <c r="FB76" s="32"/>
      <c r="FC76" s="32"/>
      <c r="FD76" s="32"/>
      <c r="FE76" s="32"/>
      <c r="FF76" s="32"/>
      <c r="FG76" s="32"/>
      <c r="FH76" s="32"/>
      <c r="FI76" s="32"/>
      <c r="FJ76" s="32"/>
      <c r="FK76" s="32"/>
      <c r="FL76" s="32"/>
      <c r="FM76" s="32"/>
      <c r="FN76" s="32"/>
      <c r="FO76" s="32"/>
      <c r="FP76" s="32"/>
      <c r="FQ76" s="32"/>
      <c r="FR76" s="32"/>
      <c r="FS76" s="32"/>
      <c r="FT76" s="32"/>
      <c r="FU76" s="32"/>
      <c r="FV76" s="32"/>
      <c r="FW76" s="32"/>
      <c r="FX76" s="32"/>
      <c r="FY76" s="32"/>
      <c r="FZ76" s="32"/>
      <c r="GA76" s="32"/>
      <c r="GB76" s="32"/>
      <c r="GC76" s="32"/>
      <c r="GD76" s="32"/>
      <c r="GE76" s="32"/>
      <c r="GF76" s="32"/>
      <c r="GG76" s="32"/>
      <c r="GH76" s="32"/>
      <c r="GI76" s="32"/>
      <c r="GJ76" s="32"/>
      <c r="GK76" s="32"/>
      <c r="GL76" s="32"/>
      <c r="GM76" s="32"/>
      <c r="GN76" s="32"/>
      <c r="GO76" s="32"/>
      <c r="GP76" s="32"/>
      <c r="GQ76" s="32"/>
      <c r="GR76" s="32"/>
      <c r="GS76" s="32"/>
      <c r="GT76" s="32"/>
      <c r="GU76" s="32"/>
      <c r="GV76" s="32"/>
      <c r="GW76" s="32"/>
      <c r="GX76" s="32"/>
      <c r="GY76" s="32"/>
      <c r="GZ76" s="32"/>
      <c r="HA76" s="32"/>
      <c r="HB76" s="32"/>
      <c r="HC76" s="32"/>
      <c r="HD76" s="32"/>
      <c r="HE76" s="32"/>
      <c r="HF76" s="32"/>
      <c r="HG76" s="32"/>
      <c r="HH76" s="32"/>
      <c r="HI76" s="32"/>
      <c r="HJ76" s="32"/>
      <c r="HK76" s="32"/>
      <c r="HL76" s="32"/>
      <c r="HM76" s="32"/>
      <c r="HN76" s="32"/>
      <c r="HO76" s="32"/>
      <c r="HP76" s="32"/>
      <c r="HQ76" s="32"/>
      <c r="HR76" s="32"/>
      <c r="HS76" s="32"/>
      <c r="HT76" s="32"/>
      <c r="HU76" s="32"/>
      <c r="HV76" s="32"/>
      <c r="HW76" s="32"/>
      <c r="HX76" s="32"/>
      <c r="HY76" s="32"/>
      <c r="HZ76" s="32"/>
      <c r="IA76" s="32"/>
      <c r="IB76" s="32"/>
      <c r="IC76" s="32"/>
      <c r="ID76" s="32"/>
      <c r="IE76" s="32"/>
      <c r="IF76" s="32"/>
      <c r="IG76" s="32"/>
      <c r="IH76" s="32"/>
      <c r="II76" s="32"/>
      <c r="IJ76" s="32"/>
      <c r="IK76" s="32"/>
      <c r="IL76" s="32"/>
      <c r="IM76" s="32"/>
      <c r="IN76" s="32"/>
      <c r="IO76" s="32"/>
      <c r="IP76" s="32"/>
      <c r="IQ76" s="32"/>
      <c r="IR76" s="32"/>
      <c r="IS76" s="32"/>
      <c r="IT76" s="32"/>
      <c r="IU76" s="32"/>
      <c r="IV76" s="32"/>
    </row>
    <row r="77" spans="1:256" x14ac:dyDescent="0.2">
      <c r="A77" s="235" t="s">
        <v>125</v>
      </c>
      <c r="B77" s="231" t="s">
        <v>126</v>
      </c>
      <c r="C77" s="22" t="s">
        <v>127</v>
      </c>
      <c r="D77" s="115" t="s">
        <v>31</v>
      </c>
      <c r="E77" s="282" t="s">
        <v>31</v>
      </c>
      <c r="F77" s="27"/>
      <c r="G77" s="28"/>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c r="DL77" s="29"/>
      <c r="DM77" s="29"/>
      <c r="DN77" s="29"/>
      <c r="DO77" s="29"/>
      <c r="DP77" s="29"/>
      <c r="DQ77" s="29"/>
      <c r="DR77" s="29"/>
      <c r="DS77" s="29"/>
      <c r="DT77" s="29"/>
      <c r="DU77" s="29"/>
      <c r="DV77" s="29"/>
      <c r="DW77" s="29"/>
      <c r="DX77" s="29"/>
      <c r="DY77" s="29"/>
      <c r="DZ77" s="29"/>
      <c r="EA77" s="29"/>
      <c r="EB77" s="29"/>
      <c r="EC77" s="29"/>
      <c r="ED77" s="29"/>
      <c r="EE77" s="29"/>
      <c r="EF77" s="29"/>
      <c r="EG77" s="29"/>
      <c r="EH77" s="29"/>
      <c r="EI77" s="29"/>
      <c r="EJ77" s="29"/>
      <c r="EK77" s="29"/>
      <c r="EL77" s="29"/>
      <c r="EM77" s="29"/>
      <c r="EN77" s="29"/>
      <c r="EO77" s="29"/>
      <c r="EP77" s="29"/>
      <c r="EQ77" s="29"/>
      <c r="ER77" s="29"/>
      <c r="ES77" s="29"/>
      <c r="ET77" s="29"/>
      <c r="EU77" s="29"/>
      <c r="EV77" s="29"/>
      <c r="EW77" s="29"/>
      <c r="EX77" s="29"/>
      <c r="EY77" s="29"/>
      <c r="EZ77" s="29"/>
      <c r="FA77" s="29"/>
      <c r="FB77" s="29"/>
      <c r="FC77" s="29"/>
      <c r="FD77" s="29"/>
      <c r="FE77" s="29"/>
      <c r="FF77" s="29"/>
      <c r="FG77" s="29"/>
      <c r="FH77" s="29"/>
      <c r="FI77" s="29"/>
      <c r="FJ77" s="29"/>
      <c r="FK77" s="29"/>
      <c r="FL77" s="29"/>
      <c r="FM77" s="29"/>
      <c r="FN77" s="29"/>
      <c r="FO77" s="29"/>
      <c r="FP77" s="29"/>
      <c r="FQ77" s="29"/>
      <c r="FR77" s="29"/>
      <c r="FS77" s="29"/>
      <c r="FT77" s="29"/>
      <c r="FU77" s="29"/>
      <c r="FV77" s="29"/>
      <c r="FW77" s="29"/>
      <c r="FX77" s="29"/>
      <c r="FY77" s="29"/>
      <c r="FZ77" s="29"/>
      <c r="GA77" s="29"/>
      <c r="GB77" s="29"/>
      <c r="GC77" s="29"/>
      <c r="GD77" s="29"/>
      <c r="GE77" s="29"/>
      <c r="GF77" s="29"/>
      <c r="GG77" s="29"/>
      <c r="GH77" s="29"/>
      <c r="GI77" s="29"/>
      <c r="GJ77" s="29"/>
      <c r="GK77" s="29"/>
      <c r="GL77" s="29"/>
      <c r="GM77" s="29"/>
      <c r="GN77" s="29"/>
      <c r="GO77" s="29"/>
      <c r="GP77" s="29"/>
      <c r="GQ77" s="29"/>
      <c r="GR77" s="29"/>
      <c r="GS77" s="29"/>
      <c r="GT77" s="29"/>
      <c r="GU77" s="29"/>
      <c r="GV77" s="29"/>
      <c r="GW77" s="29"/>
      <c r="GX77" s="29"/>
      <c r="GY77" s="29"/>
      <c r="GZ77" s="29"/>
      <c r="HA77" s="29"/>
      <c r="HB77" s="29"/>
      <c r="HC77" s="29"/>
      <c r="HD77" s="29"/>
      <c r="HE77" s="29"/>
      <c r="HF77" s="29"/>
      <c r="HG77" s="29"/>
      <c r="HH77" s="29"/>
      <c r="HI77" s="29"/>
      <c r="HJ77" s="29"/>
      <c r="HK77" s="29"/>
      <c r="HL77" s="29"/>
      <c r="HM77" s="29"/>
      <c r="HN77" s="29"/>
      <c r="HO77" s="29"/>
      <c r="HP77" s="29"/>
      <c r="HQ77" s="29"/>
      <c r="HR77" s="29"/>
      <c r="HS77" s="29"/>
      <c r="HT77" s="29"/>
      <c r="HU77" s="29"/>
      <c r="HV77" s="29"/>
      <c r="HW77" s="29"/>
      <c r="HX77" s="29"/>
      <c r="HY77" s="29"/>
      <c r="HZ77" s="29"/>
      <c r="IA77" s="29"/>
      <c r="IB77" s="29"/>
      <c r="IC77" s="29"/>
      <c r="ID77" s="29"/>
      <c r="IE77" s="29"/>
      <c r="IF77" s="29"/>
      <c r="IG77" s="29"/>
      <c r="IH77" s="29"/>
      <c r="II77" s="29"/>
      <c r="IJ77" s="29"/>
      <c r="IK77" s="29"/>
      <c r="IL77" s="29"/>
      <c r="IM77" s="29"/>
      <c r="IN77" s="29"/>
      <c r="IO77" s="29"/>
      <c r="IP77" s="29"/>
      <c r="IQ77" s="29"/>
      <c r="IR77" s="29"/>
      <c r="IS77" s="29"/>
      <c r="IT77" s="29"/>
      <c r="IU77" s="29"/>
      <c r="IV77" s="29"/>
    </row>
    <row r="78" spans="1:256" ht="51" x14ac:dyDescent="0.2">
      <c r="A78" s="235" t="s">
        <v>34</v>
      </c>
      <c r="B78" s="231" t="s">
        <v>1145</v>
      </c>
      <c r="C78" s="22" t="s">
        <v>128</v>
      </c>
      <c r="D78" s="232">
        <v>2633131</v>
      </c>
      <c r="E78" s="279">
        <v>2633131</v>
      </c>
      <c r="F78" s="27"/>
      <c r="G78" s="28"/>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c r="DL78" s="29"/>
      <c r="DM78" s="29"/>
      <c r="DN78" s="29"/>
      <c r="DO78" s="29"/>
      <c r="DP78" s="29"/>
      <c r="DQ78" s="29"/>
      <c r="DR78" s="29"/>
      <c r="DS78" s="29"/>
      <c r="DT78" s="29"/>
      <c r="DU78" s="29"/>
      <c r="DV78" s="29"/>
      <c r="DW78" s="29"/>
      <c r="DX78" s="29"/>
      <c r="DY78" s="29"/>
      <c r="DZ78" s="29"/>
      <c r="EA78" s="29"/>
      <c r="EB78" s="29"/>
      <c r="EC78" s="29"/>
      <c r="ED78" s="29"/>
      <c r="EE78" s="29"/>
      <c r="EF78" s="29"/>
      <c r="EG78" s="29"/>
      <c r="EH78" s="29"/>
      <c r="EI78" s="29"/>
      <c r="EJ78" s="29"/>
      <c r="EK78" s="29"/>
      <c r="EL78" s="29"/>
      <c r="EM78" s="29"/>
      <c r="EN78" s="29"/>
      <c r="EO78" s="29"/>
      <c r="EP78" s="29"/>
      <c r="EQ78" s="29"/>
      <c r="ER78" s="29"/>
      <c r="ES78" s="29"/>
      <c r="ET78" s="29"/>
      <c r="EU78" s="29"/>
      <c r="EV78" s="29"/>
      <c r="EW78" s="29"/>
      <c r="EX78" s="29"/>
      <c r="EY78" s="29"/>
      <c r="EZ78" s="29"/>
      <c r="FA78" s="29"/>
      <c r="FB78" s="29"/>
      <c r="FC78" s="29"/>
      <c r="FD78" s="29"/>
      <c r="FE78" s="29"/>
      <c r="FF78" s="29"/>
      <c r="FG78" s="29"/>
      <c r="FH78" s="29"/>
      <c r="FI78" s="29"/>
      <c r="FJ78" s="29"/>
      <c r="FK78" s="29"/>
      <c r="FL78" s="29"/>
      <c r="FM78" s="29"/>
      <c r="FN78" s="29"/>
      <c r="FO78" s="29"/>
      <c r="FP78" s="29"/>
      <c r="FQ78" s="29"/>
      <c r="FR78" s="29"/>
      <c r="FS78" s="29"/>
      <c r="FT78" s="29"/>
      <c r="FU78" s="29"/>
      <c r="FV78" s="29"/>
      <c r="FW78" s="29"/>
      <c r="FX78" s="29"/>
      <c r="FY78" s="29"/>
      <c r="FZ78" s="29"/>
      <c r="GA78" s="29"/>
      <c r="GB78" s="29"/>
      <c r="GC78" s="29"/>
      <c r="GD78" s="29"/>
      <c r="GE78" s="29"/>
      <c r="GF78" s="29"/>
      <c r="GG78" s="29"/>
      <c r="GH78" s="29"/>
      <c r="GI78" s="29"/>
      <c r="GJ78" s="29"/>
      <c r="GK78" s="29"/>
      <c r="GL78" s="29"/>
      <c r="GM78" s="29"/>
      <c r="GN78" s="29"/>
      <c r="GO78" s="29"/>
      <c r="GP78" s="29"/>
      <c r="GQ78" s="29"/>
      <c r="GR78" s="29"/>
      <c r="GS78" s="29"/>
      <c r="GT78" s="29"/>
      <c r="GU78" s="29"/>
      <c r="GV78" s="29"/>
      <c r="GW78" s="29"/>
      <c r="GX78" s="29"/>
      <c r="GY78" s="29"/>
      <c r="GZ78" s="29"/>
      <c r="HA78" s="29"/>
      <c r="HB78" s="29"/>
      <c r="HC78" s="29"/>
      <c r="HD78" s="29"/>
      <c r="HE78" s="29"/>
      <c r="HF78" s="29"/>
      <c r="HG78" s="29"/>
      <c r="HH78" s="29"/>
      <c r="HI78" s="29"/>
      <c r="HJ78" s="29"/>
      <c r="HK78" s="29"/>
      <c r="HL78" s="29"/>
      <c r="HM78" s="29"/>
      <c r="HN78" s="29"/>
      <c r="HO78" s="29"/>
      <c r="HP78" s="29"/>
      <c r="HQ78" s="29"/>
      <c r="HR78" s="29"/>
      <c r="HS78" s="29"/>
      <c r="HT78" s="29"/>
      <c r="HU78" s="29"/>
      <c r="HV78" s="29"/>
      <c r="HW78" s="29"/>
      <c r="HX78" s="29"/>
      <c r="HY78" s="29"/>
      <c r="HZ78" s="29"/>
      <c r="IA78" s="29"/>
      <c r="IB78" s="29"/>
      <c r="IC78" s="29"/>
      <c r="ID78" s="29"/>
      <c r="IE78" s="29"/>
      <c r="IF78" s="29"/>
      <c r="IG78" s="29"/>
      <c r="IH78" s="29"/>
      <c r="II78" s="29"/>
      <c r="IJ78" s="29"/>
      <c r="IK78" s="29"/>
      <c r="IL78" s="29"/>
      <c r="IM78" s="29"/>
      <c r="IN78" s="29"/>
      <c r="IO78" s="29"/>
      <c r="IP78" s="29"/>
      <c r="IQ78" s="29"/>
      <c r="IR78" s="29"/>
      <c r="IS78" s="29"/>
      <c r="IT78" s="29"/>
      <c r="IU78" s="29"/>
      <c r="IV78" s="29"/>
    </row>
    <row r="79" spans="1:256" ht="25.5" x14ac:dyDescent="0.2">
      <c r="A79" s="235" t="s">
        <v>35</v>
      </c>
      <c r="B79" s="231" t="s">
        <v>1146</v>
      </c>
      <c r="C79" s="22" t="s">
        <v>129</v>
      </c>
      <c r="D79" s="232">
        <v>700363</v>
      </c>
      <c r="E79" s="279">
        <v>369690</v>
      </c>
      <c r="F79" s="27"/>
      <c r="G79" s="28"/>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c r="DJ79" s="29"/>
      <c r="DK79" s="29"/>
      <c r="DL79" s="29"/>
      <c r="DM79" s="29"/>
      <c r="DN79" s="29"/>
      <c r="DO79" s="29"/>
      <c r="DP79" s="29"/>
      <c r="DQ79" s="29"/>
      <c r="DR79" s="29"/>
      <c r="DS79" s="29"/>
      <c r="DT79" s="29"/>
      <c r="DU79" s="29"/>
      <c r="DV79" s="29"/>
      <c r="DW79" s="29"/>
      <c r="DX79" s="29"/>
      <c r="DY79" s="29"/>
      <c r="DZ79" s="29"/>
      <c r="EA79" s="29"/>
      <c r="EB79" s="29"/>
      <c r="EC79" s="29"/>
      <c r="ED79" s="29"/>
      <c r="EE79" s="29"/>
      <c r="EF79" s="29"/>
      <c r="EG79" s="29"/>
      <c r="EH79" s="29"/>
      <c r="EI79" s="29"/>
      <c r="EJ79" s="29"/>
      <c r="EK79" s="29"/>
      <c r="EL79" s="29"/>
      <c r="EM79" s="29"/>
      <c r="EN79" s="29"/>
      <c r="EO79" s="29"/>
      <c r="EP79" s="29"/>
      <c r="EQ79" s="29"/>
      <c r="ER79" s="29"/>
      <c r="ES79" s="29"/>
      <c r="ET79" s="29"/>
      <c r="EU79" s="29"/>
      <c r="EV79" s="29"/>
      <c r="EW79" s="29"/>
      <c r="EX79" s="29"/>
      <c r="EY79" s="29"/>
      <c r="EZ79" s="29"/>
      <c r="FA79" s="29"/>
      <c r="FB79" s="29"/>
      <c r="FC79" s="29"/>
      <c r="FD79" s="29"/>
      <c r="FE79" s="29"/>
      <c r="FF79" s="29"/>
      <c r="FG79" s="29"/>
      <c r="FH79" s="29"/>
      <c r="FI79" s="29"/>
      <c r="FJ79" s="29"/>
      <c r="FK79" s="29"/>
      <c r="FL79" s="29"/>
      <c r="FM79" s="29"/>
      <c r="FN79" s="29"/>
      <c r="FO79" s="29"/>
      <c r="FP79" s="29"/>
      <c r="FQ79" s="29"/>
      <c r="FR79" s="29"/>
      <c r="FS79" s="29"/>
      <c r="FT79" s="29"/>
      <c r="FU79" s="29"/>
      <c r="FV79" s="29"/>
      <c r="FW79" s="29"/>
      <c r="FX79" s="29"/>
      <c r="FY79" s="29"/>
      <c r="FZ79" s="29"/>
      <c r="GA79" s="29"/>
      <c r="GB79" s="29"/>
      <c r="GC79" s="29"/>
      <c r="GD79" s="29"/>
      <c r="GE79" s="29"/>
      <c r="GF79" s="29"/>
      <c r="GG79" s="29"/>
      <c r="GH79" s="29"/>
      <c r="GI79" s="29"/>
      <c r="GJ79" s="29"/>
      <c r="GK79" s="29"/>
      <c r="GL79" s="29"/>
      <c r="GM79" s="29"/>
      <c r="GN79" s="29"/>
      <c r="GO79" s="29"/>
      <c r="GP79" s="29"/>
      <c r="GQ79" s="29"/>
      <c r="GR79" s="29"/>
      <c r="GS79" s="29"/>
      <c r="GT79" s="29"/>
      <c r="GU79" s="29"/>
      <c r="GV79" s="29"/>
      <c r="GW79" s="29"/>
      <c r="GX79" s="29"/>
      <c r="GY79" s="29"/>
      <c r="GZ79" s="29"/>
      <c r="HA79" s="29"/>
      <c r="HB79" s="29"/>
      <c r="HC79" s="29"/>
      <c r="HD79" s="29"/>
      <c r="HE79" s="29"/>
      <c r="HF79" s="29"/>
      <c r="HG79" s="29"/>
      <c r="HH79" s="29"/>
      <c r="HI79" s="29"/>
      <c r="HJ79" s="29"/>
      <c r="HK79" s="29"/>
      <c r="HL79" s="29"/>
      <c r="HM79" s="29"/>
      <c r="HN79" s="29"/>
      <c r="HO79" s="29"/>
      <c r="HP79" s="29"/>
      <c r="HQ79" s="29"/>
      <c r="HR79" s="29"/>
      <c r="HS79" s="29"/>
      <c r="HT79" s="29"/>
      <c r="HU79" s="29"/>
      <c r="HV79" s="29"/>
      <c r="HW79" s="29"/>
      <c r="HX79" s="29"/>
      <c r="HY79" s="29"/>
      <c r="HZ79" s="29"/>
      <c r="IA79" s="29"/>
      <c r="IB79" s="29"/>
      <c r="IC79" s="29"/>
      <c r="ID79" s="29"/>
      <c r="IE79" s="29"/>
      <c r="IF79" s="29"/>
      <c r="IG79" s="29"/>
      <c r="IH79" s="29"/>
      <c r="II79" s="29"/>
      <c r="IJ79" s="29"/>
      <c r="IK79" s="29"/>
      <c r="IL79" s="29"/>
      <c r="IM79" s="29"/>
      <c r="IN79" s="29"/>
      <c r="IO79" s="29"/>
      <c r="IP79" s="29"/>
      <c r="IQ79" s="29"/>
      <c r="IR79" s="29"/>
      <c r="IS79" s="29"/>
      <c r="IT79" s="29"/>
      <c r="IU79" s="29"/>
      <c r="IV79" s="29"/>
    </row>
    <row r="80" spans="1:256" ht="25.5" x14ac:dyDescent="0.2">
      <c r="A80" s="235" t="s">
        <v>36</v>
      </c>
      <c r="B80" s="231" t="s">
        <v>1147</v>
      </c>
      <c r="C80" s="22" t="s">
        <v>130</v>
      </c>
      <c r="D80" s="232"/>
      <c r="E80" s="279"/>
      <c r="F80" s="27"/>
      <c r="G80" s="28"/>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c r="DU80" s="29"/>
      <c r="DV80" s="29"/>
      <c r="DW80" s="29"/>
      <c r="DX80" s="29"/>
      <c r="DY80" s="29"/>
      <c r="DZ80" s="29"/>
      <c r="EA80" s="29"/>
      <c r="EB80" s="29"/>
      <c r="EC80" s="29"/>
      <c r="ED80" s="29"/>
      <c r="EE80" s="29"/>
      <c r="EF80" s="29"/>
      <c r="EG80" s="29"/>
      <c r="EH80" s="29"/>
      <c r="EI80" s="29"/>
      <c r="EJ80" s="29"/>
      <c r="EK80" s="29"/>
      <c r="EL80" s="29"/>
      <c r="EM80" s="29"/>
      <c r="EN80" s="29"/>
      <c r="EO80" s="29"/>
      <c r="EP80" s="29"/>
      <c r="EQ80" s="29"/>
      <c r="ER80" s="29"/>
      <c r="ES80" s="29"/>
      <c r="ET80" s="29"/>
      <c r="EU80" s="29"/>
      <c r="EV80" s="29"/>
      <c r="EW80" s="29"/>
      <c r="EX80" s="29"/>
      <c r="EY80" s="29"/>
      <c r="EZ80" s="29"/>
      <c r="FA80" s="29"/>
      <c r="FB80" s="29"/>
      <c r="FC80" s="29"/>
      <c r="FD80" s="29"/>
      <c r="FE80" s="29"/>
      <c r="FF80" s="29"/>
      <c r="FG80" s="29"/>
      <c r="FH80" s="29"/>
      <c r="FI80" s="29"/>
      <c r="FJ80" s="29"/>
      <c r="FK80" s="29"/>
      <c r="FL80" s="29"/>
      <c r="FM80" s="29"/>
      <c r="FN80" s="29"/>
      <c r="FO80" s="29"/>
      <c r="FP80" s="29"/>
      <c r="FQ80" s="29"/>
      <c r="FR80" s="29"/>
      <c r="FS80" s="29"/>
      <c r="FT80" s="29"/>
      <c r="FU80" s="29"/>
      <c r="FV80" s="29"/>
      <c r="FW80" s="29"/>
      <c r="FX80" s="29"/>
      <c r="FY80" s="29"/>
      <c r="FZ80" s="29"/>
      <c r="GA80" s="29"/>
      <c r="GB80" s="29"/>
      <c r="GC80" s="29"/>
      <c r="GD80" s="29"/>
      <c r="GE80" s="29"/>
      <c r="GF80" s="29"/>
      <c r="GG80" s="29"/>
      <c r="GH80" s="29"/>
      <c r="GI80" s="29"/>
      <c r="GJ80" s="29"/>
      <c r="GK80" s="29"/>
      <c r="GL80" s="29"/>
      <c r="GM80" s="29"/>
      <c r="GN80" s="29"/>
      <c r="GO80" s="29"/>
      <c r="GP80" s="29"/>
      <c r="GQ80" s="29"/>
      <c r="GR80" s="29"/>
      <c r="GS80" s="29"/>
      <c r="GT80" s="29"/>
      <c r="GU80" s="29"/>
      <c r="GV80" s="29"/>
      <c r="GW80" s="29"/>
      <c r="GX80" s="29"/>
      <c r="GY80" s="29"/>
      <c r="GZ80" s="29"/>
      <c r="HA80" s="29"/>
      <c r="HB80" s="29"/>
      <c r="HC80" s="29"/>
      <c r="HD80" s="29"/>
      <c r="HE80" s="29"/>
      <c r="HF80" s="29"/>
      <c r="HG80" s="29"/>
      <c r="HH80" s="29"/>
      <c r="HI80" s="29"/>
      <c r="HJ80" s="29"/>
      <c r="HK80" s="29"/>
      <c r="HL80" s="29"/>
      <c r="HM80" s="29"/>
      <c r="HN80" s="29"/>
      <c r="HO80" s="29"/>
      <c r="HP80" s="29"/>
      <c r="HQ80" s="29"/>
      <c r="HR80" s="29"/>
      <c r="HS80" s="29"/>
      <c r="HT80" s="29"/>
      <c r="HU80" s="29"/>
      <c r="HV80" s="29"/>
      <c r="HW80" s="29"/>
      <c r="HX80" s="29"/>
      <c r="HY80" s="29"/>
      <c r="HZ80" s="29"/>
      <c r="IA80" s="29"/>
      <c r="IB80" s="29"/>
      <c r="IC80" s="29"/>
      <c r="ID80" s="29"/>
      <c r="IE80" s="29"/>
      <c r="IF80" s="29"/>
      <c r="IG80" s="29"/>
      <c r="IH80" s="29"/>
      <c r="II80" s="29"/>
      <c r="IJ80" s="29"/>
      <c r="IK80" s="29"/>
      <c r="IL80" s="29"/>
      <c r="IM80" s="29"/>
      <c r="IN80" s="29"/>
      <c r="IO80" s="29"/>
      <c r="IP80" s="29"/>
      <c r="IQ80" s="29"/>
      <c r="IR80" s="29"/>
      <c r="IS80" s="29"/>
      <c r="IT80" s="29"/>
      <c r="IU80" s="29"/>
      <c r="IV80" s="29"/>
    </row>
    <row r="81" spans="1:256" ht="25.5" x14ac:dyDescent="0.2">
      <c r="A81" s="235" t="s">
        <v>37</v>
      </c>
      <c r="B81" s="231" t="s">
        <v>1148</v>
      </c>
      <c r="C81" s="22" t="s">
        <v>131</v>
      </c>
      <c r="D81" s="232"/>
      <c r="E81" s="279"/>
      <c r="F81" s="27"/>
      <c r="G81" s="28"/>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c r="DI81" s="29"/>
      <c r="DJ81" s="29"/>
      <c r="DK81" s="29"/>
      <c r="DL81" s="29"/>
      <c r="DM81" s="29"/>
      <c r="DN81" s="29"/>
      <c r="DO81" s="29"/>
      <c r="DP81" s="29"/>
      <c r="DQ81" s="29"/>
      <c r="DR81" s="29"/>
      <c r="DS81" s="29"/>
      <c r="DT81" s="29"/>
      <c r="DU81" s="29"/>
      <c r="DV81" s="29"/>
      <c r="DW81" s="29"/>
      <c r="DX81" s="29"/>
      <c r="DY81" s="29"/>
      <c r="DZ81" s="29"/>
      <c r="EA81" s="29"/>
      <c r="EB81" s="29"/>
      <c r="EC81" s="29"/>
      <c r="ED81" s="29"/>
      <c r="EE81" s="29"/>
      <c r="EF81" s="29"/>
      <c r="EG81" s="29"/>
      <c r="EH81" s="29"/>
      <c r="EI81" s="29"/>
      <c r="EJ81" s="29"/>
      <c r="EK81" s="29"/>
      <c r="EL81" s="29"/>
      <c r="EM81" s="29"/>
      <c r="EN81" s="29"/>
      <c r="EO81" s="29"/>
      <c r="EP81" s="29"/>
      <c r="EQ81" s="29"/>
      <c r="ER81" s="29"/>
      <c r="ES81" s="29"/>
      <c r="ET81" s="29"/>
      <c r="EU81" s="29"/>
      <c r="EV81" s="29"/>
      <c r="EW81" s="29"/>
      <c r="EX81" s="29"/>
      <c r="EY81" s="29"/>
      <c r="EZ81" s="29"/>
      <c r="FA81" s="29"/>
      <c r="FB81" s="29"/>
      <c r="FC81" s="29"/>
      <c r="FD81" s="29"/>
      <c r="FE81" s="29"/>
      <c r="FF81" s="29"/>
      <c r="FG81" s="29"/>
      <c r="FH81" s="29"/>
      <c r="FI81" s="29"/>
      <c r="FJ81" s="29"/>
      <c r="FK81" s="29"/>
      <c r="FL81" s="29"/>
      <c r="FM81" s="29"/>
      <c r="FN81" s="29"/>
      <c r="FO81" s="29"/>
      <c r="FP81" s="29"/>
      <c r="FQ81" s="29"/>
      <c r="FR81" s="29"/>
      <c r="FS81" s="29"/>
      <c r="FT81" s="29"/>
      <c r="FU81" s="29"/>
      <c r="FV81" s="29"/>
      <c r="FW81" s="29"/>
      <c r="FX81" s="29"/>
      <c r="FY81" s="29"/>
      <c r="FZ81" s="29"/>
      <c r="GA81" s="29"/>
      <c r="GB81" s="29"/>
      <c r="GC81" s="29"/>
      <c r="GD81" s="29"/>
      <c r="GE81" s="29"/>
      <c r="GF81" s="29"/>
      <c r="GG81" s="29"/>
      <c r="GH81" s="29"/>
      <c r="GI81" s="29"/>
      <c r="GJ81" s="29"/>
      <c r="GK81" s="29"/>
      <c r="GL81" s="29"/>
      <c r="GM81" s="29"/>
      <c r="GN81" s="29"/>
      <c r="GO81" s="29"/>
      <c r="GP81" s="29"/>
      <c r="GQ81" s="29"/>
      <c r="GR81" s="29"/>
      <c r="GS81" s="29"/>
      <c r="GT81" s="29"/>
      <c r="GU81" s="29"/>
      <c r="GV81" s="29"/>
      <c r="GW81" s="29"/>
      <c r="GX81" s="29"/>
      <c r="GY81" s="29"/>
      <c r="GZ81" s="29"/>
      <c r="HA81" s="29"/>
      <c r="HB81" s="29"/>
      <c r="HC81" s="29"/>
      <c r="HD81" s="29"/>
      <c r="HE81" s="29"/>
      <c r="HF81" s="29"/>
      <c r="HG81" s="29"/>
      <c r="HH81" s="29"/>
      <c r="HI81" s="29"/>
      <c r="HJ81" s="29"/>
      <c r="HK81" s="29"/>
      <c r="HL81" s="29"/>
      <c r="HM81" s="29"/>
      <c r="HN81" s="29"/>
      <c r="HO81" s="29"/>
      <c r="HP81" s="29"/>
      <c r="HQ81" s="29"/>
      <c r="HR81" s="29"/>
      <c r="HS81" s="29"/>
      <c r="HT81" s="29"/>
      <c r="HU81" s="29"/>
      <c r="HV81" s="29"/>
      <c r="HW81" s="29"/>
      <c r="HX81" s="29"/>
      <c r="HY81" s="29"/>
      <c r="HZ81" s="29"/>
      <c r="IA81" s="29"/>
      <c r="IB81" s="29"/>
      <c r="IC81" s="29"/>
      <c r="ID81" s="29"/>
      <c r="IE81" s="29"/>
      <c r="IF81" s="29"/>
      <c r="IG81" s="29"/>
      <c r="IH81" s="29"/>
      <c r="II81" s="29"/>
      <c r="IJ81" s="29"/>
      <c r="IK81" s="29"/>
      <c r="IL81" s="29"/>
      <c r="IM81" s="29"/>
      <c r="IN81" s="29"/>
      <c r="IO81" s="29"/>
      <c r="IP81" s="29"/>
      <c r="IQ81" s="29"/>
      <c r="IR81" s="29"/>
      <c r="IS81" s="29"/>
      <c r="IT81" s="29"/>
      <c r="IU81" s="29"/>
      <c r="IV81" s="29"/>
    </row>
    <row r="82" spans="1:256" ht="26.25" thickBot="1" x14ac:dyDescent="0.25">
      <c r="A82" s="303" t="s">
        <v>39</v>
      </c>
      <c r="B82" s="234" t="s">
        <v>1149</v>
      </c>
      <c r="C82" s="304" t="s">
        <v>132</v>
      </c>
      <c r="D82" s="305">
        <v>2400217</v>
      </c>
      <c r="E82" s="306">
        <v>2238985</v>
      </c>
      <c r="F82" s="27"/>
      <c r="G82" s="28"/>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row>
    <row r="83" spans="1:256" ht="26.25" thickBot="1" x14ac:dyDescent="0.25">
      <c r="A83" s="307" t="s">
        <v>52</v>
      </c>
      <c r="B83" s="236" t="s">
        <v>133</v>
      </c>
      <c r="C83" s="308" t="s">
        <v>134</v>
      </c>
      <c r="D83" s="309">
        <f>D78+D79-D80+D81-D82</f>
        <v>933277</v>
      </c>
      <c r="E83" s="310">
        <f>E78+E79-E80+E81-E82</f>
        <v>763836</v>
      </c>
      <c r="F83" s="30"/>
      <c r="G83" s="31"/>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32"/>
      <c r="DD83" s="32"/>
      <c r="DE83" s="32"/>
      <c r="DF83" s="32"/>
      <c r="DG83" s="32"/>
      <c r="DH83" s="32"/>
      <c r="DI83" s="32"/>
      <c r="DJ83" s="32"/>
      <c r="DK83" s="32"/>
      <c r="DL83" s="32"/>
      <c r="DM83" s="32"/>
      <c r="DN83" s="32"/>
      <c r="DO83" s="32"/>
      <c r="DP83" s="32"/>
      <c r="DQ83" s="32"/>
      <c r="DR83" s="32"/>
      <c r="DS83" s="32"/>
      <c r="DT83" s="32"/>
      <c r="DU83" s="32"/>
      <c r="DV83" s="32"/>
      <c r="DW83" s="32"/>
      <c r="DX83" s="32"/>
      <c r="DY83" s="32"/>
      <c r="DZ83" s="32"/>
      <c r="EA83" s="32"/>
      <c r="EB83" s="32"/>
      <c r="EC83" s="32"/>
      <c r="ED83" s="32"/>
      <c r="EE83" s="32"/>
      <c r="EF83" s="32"/>
      <c r="EG83" s="32"/>
      <c r="EH83" s="32"/>
      <c r="EI83" s="32"/>
      <c r="EJ83" s="32"/>
      <c r="EK83" s="32"/>
      <c r="EL83" s="32"/>
      <c r="EM83" s="32"/>
      <c r="EN83" s="32"/>
      <c r="EO83" s="32"/>
      <c r="EP83" s="32"/>
      <c r="EQ83" s="32"/>
      <c r="ER83" s="32"/>
      <c r="ES83" s="32"/>
      <c r="ET83" s="32"/>
      <c r="EU83" s="32"/>
      <c r="EV83" s="32"/>
      <c r="EW83" s="32"/>
      <c r="EX83" s="32"/>
      <c r="EY83" s="32"/>
      <c r="EZ83" s="32"/>
      <c r="FA83" s="32"/>
      <c r="FB83" s="32"/>
      <c r="FC83" s="32"/>
      <c r="FD83" s="32"/>
      <c r="FE83" s="32"/>
      <c r="FF83" s="32"/>
      <c r="FG83" s="32"/>
      <c r="FH83" s="32"/>
      <c r="FI83" s="32"/>
      <c r="FJ83" s="32"/>
      <c r="FK83" s="32"/>
      <c r="FL83" s="32"/>
      <c r="FM83" s="32"/>
      <c r="FN83" s="32"/>
      <c r="FO83" s="32"/>
      <c r="FP83" s="32"/>
      <c r="FQ83" s="32"/>
      <c r="FR83" s="32"/>
      <c r="FS83" s="32"/>
      <c r="FT83" s="32"/>
      <c r="FU83" s="32"/>
      <c r="FV83" s="32"/>
      <c r="FW83" s="32"/>
      <c r="FX83" s="32"/>
      <c r="FY83" s="32"/>
      <c r="FZ83" s="32"/>
      <c r="GA83" s="32"/>
      <c r="GB83" s="32"/>
      <c r="GC83" s="32"/>
      <c r="GD83" s="32"/>
      <c r="GE83" s="32"/>
      <c r="GF83" s="32"/>
      <c r="GG83" s="32"/>
      <c r="GH83" s="32"/>
      <c r="GI83" s="32"/>
      <c r="GJ83" s="32"/>
      <c r="GK83" s="32"/>
      <c r="GL83" s="32"/>
      <c r="GM83" s="32"/>
      <c r="GN83" s="32"/>
      <c r="GO83" s="32"/>
      <c r="GP83" s="32"/>
      <c r="GQ83" s="32"/>
      <c r="GR83" s="32"/>
      <c r="GS83" s="32"/>
      <c r="GT83" s="32"/>
      <c r="GU83" s="32"/>
      <c r="GV83" s="32"/>
      <c r="GW83" s="32"/>
      <c r="GX83" s="32"/>
      <c r="GY83" s="32"/>
      <c r="GZ83" s="32"/>
      <c r="HA83" s="32"/>
      <c r="HB83" s="32"/>
      <c r="HC83" s="32"/>
      <c r="HD83" s="32"/>
      <c r="HE83" s="32"/>
      <c r="HF83" s="32"/>
      <c r="HG83" s="32"/>
      <c r="HH83" s="32"/>
      <c r="HI83" s="32"/>
      <c r="HJ83" s="32"/>
      <c r="HK83" s="32"/>
      <c r="HL83" s="32"/>
      <c r="HM83" s="32"/>
      <c r="HN83" s="32"/>
      <c r="HO83" s="32"/>
      <c r="HP83" s="32"/>
      <c r="HQ83" s="32"/>
      <c r="HR83" s="32"/>
      <c r="HS83" s="32"/>
      <c r="HT83" s="32"/>
      <c r="HU83" s="32"/>
      <c r="HV83" s="32"/>
      <c r="HW83" s="32"/>
      <c r="HX83" s="32"/>
      <c r="HY83" s="32"/>
      <c r="HZ83" s="32"/>
      <c r="IA83" s="32"/>
      <c r="IB83" s="32"/>
      <c r="IC83" s="32"/>
      <c r="ID83" s="32"/>
      <c r="IE83" s="32"/>
      <c r="IF83" s="32"/>
      <c r="IG83" s="32"/>
      <c r="IH83" s="32"/>
      <c r="II83" s="32"/>
      <c r="IJ83" s="32"/>
      <c r="IK83" s="32"/>
      <c r="IL83" s="32"/>
      <c r="IM83" s="32"/>
      <c r="IN83" s="32"/>
      <c r="IO83" s="32"/>
      <c r="IP83" s="32"/>
      <c r="IQ83" s="32"/>
      <c r="IR83" s="32"/>
      <c r="IS83" s="32"/>
      <c r="IT83" s="32"/>
      <c r="IU83" s="32"/>
      <c r="IV83" s="32"/>
    </row>
    <row r="84" spans="1:256" x14ac:dyDescent="0.2">
      <c r="A84" s="38"/>
      <c r="B84" s="39" t="s">
        <v>135</v>
      </c>
      <c r="C84" s="40"/>
      <c r="D84" s="41"/>
      <c r="E84" s="41"/>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2"/>
      <c r="GT84" s="42"/>
      <c r="GU84" s="42"/>
      <c r="GV84" s="42"/>
      <c r="GW84" s="42"/>
      <c r="GX84" s="42"/>
      <c r="GY84" s="42"/>
      <c r="GZ84" s="42"/>
      <c r="HA84" s="42"/>
      <c r="HB84" s="42"/>
      <c r="HC84" s="42"/>
      <c r="HD84" s="42"/>
      <c r="HE84" s="42"/>
      <c r="HF84" s="42"/>
      <c r="HG84" s="42"/>
      <c r="HH84" s="42"/>
      <c r="HI84" s="42"/>
      <c r="HJ84" s="42"/>
      <c r="HK84" s="42"/>
      <c r="HL84" s="42"/>
      <c r="HM84" s="42"/>
      <c r="HN84" s="42"/>
      <c r="HO84" s="42"/>
      <c r="HP84" s="42"/>
      <c r="HQ84" s="42"/>
      <c r="HR84" s="42"/>
      <c r="HS84" s="42"/>
      <c r="HT84" s="42"/>
      <c r="HU84" s="42"/>
      <c r="HV84" s="42"/>
      <c r="HW84" s="42"/>
      <c r="HX84" s="42"/>
      <c r="HY84" s="42"/>
      <c r="HZ84" s="42"/>
      <c r="IA84" s="42"/>
      <c r="IB84" s="42"/>
      <c r="IC84" s="42"/>
      <c r="ID84" s="42"/>
      <c r="IE84" s="42"/>
      <c r="IF84" s="42"/>
      <c r="IG84" s="42"/>
      <c r="IH84" s="42"/>
      <c r="II84" s="42"/>
      <c r="IJ84" s="42"/>
      <c r="IK84" s="42"/>
      <c r="IL84" s="42"/>
      <c r="IM84" s="42"/>
      <c r="IN84" s="42"/>
      <c r="IO84" s="42"/>
      <c r="IP84" s="42"/>
      <c r="IQ84" s="42"/>
      <c r="IR84" s="42"/>
      <c r="IS84" s="42"/>
      <c r="IT84" s="42"/>
      <c r="IU84" s="42"/>
      <c r="IV84" s="42"/>
    </row>
    <row r="85" spans="1:256" x14ac:dyDescent="0.2">
      <c r="A85" s="38"/>
      <c r="B85" s="43" t="s">
        <v>136</v>
      </c>
      <c r="C85" s="40"/>
      <c r="D85" s="41"/>
      <c r="E85" s="41"/>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2"/>
      <c r="GT85" s="42"/>
      <c r="GU85" s="42"/>
      <c r="GV85" s="42"/>
      <c r="GW85" s="42"/>
      <c r="GX85" s="42"/>
      <c r="GY85" s="42"/>
      <c r="GZ85" s="42"/>
      <c r="HA85" s="42"/>
      <c r="HB85" s="42"/>
      <c r="HC85" s="42"/>
      <c r="HD85" s="42"/>
      <c r="HE85" s="42"/>
      <c r="HF85" s="42"/>
      <c r="HG85" s="42"/>
      <c r="HH85" s="42"/>
      <c r="HI85" s="42"/>
      <c r="HJ85" s="42"/>
      <c r="HK85" s="42"/>
      <c r="HL85" s="42"/>
      <c r="HM85" s="42"/>
      <c r="HN85" s="42"/>
      <c r="HO85" s="42"/>
      <c r="HP85" s="42"/>
      <c r="HQ85" s="42"/>
      <c r="HR85" s="42"/>
      <c r="HS85" s="42"/>
      <c r="HT85" s="42"/>
      <c r="HU85" s="42"/>
      <c r="HV85" s="42"/>
      <c r="HW85" s="42"/>
      <c r="HX85" s="42"/>
      <c r="HY85" s="42"/>
      <c r="HZ85" s="42"/>
      <c r="IA85" s="42"/>
      <c r="IB85" s="42"/>
      <c r="IC85" s="42"/>
      <c r="ID85" s="42"/>
      <c r="IE85" s="42"/>
      <c r="IF85" s="42"/>
      <c r="IG85" s="42"/>
      <c r="IH85" s="42"/>
      <c r="II85" s="42"/>
      <c r="IJ85" s="42"/>
      <c r="IK85" s="42"/>
      <c r="IL85" s="42"/>
      <c r="IM85" s="42"/>
      <c r="IN85" s="42"/>
      <c r="IO85" s="42"/>
      <c r="IP85" s="42"/>
      <c r="IQ85" s="42"/>
      <c r="IR85" s="42"/>
      <c r="IS85" s="42"/>
      <c r="IT85" s="42"/>
      <c r="IU85" s="42"/>
      <c r="IV85" s="42"/>
    </row>
    <row r="86" spans="1:256" x14ac:dyDescent="0.2">
      <c r="A86" s="7"/>
      <c r="C86" s="1"/>
      <c r="D86" s="2"/>
      <c r="E86" s="3"/>
      <c r="F86" s="4"/>
    </row>
    <row r="87" spans="1:256" ht="15" x14ac:dyDescent="0.2">
      <c r="A87" s="7"/>
      <c r="B87" s="45" t="s">
        <v>137</v>
      </c>
      <c r="C87" s="46" t="s">
        <v>138</v>
      </c>
      <c r="D87" s="47"/>
      <c r="E87" s="48"/>
      <c r="F87" s="4"/>
    </row>
    <row r="88" spans="1:256" ht="15" x14ac:dyDescent="0.2">
      <c r="A88" s="7"/>
      <c r="B88" s="123"/>
      <c r="C88" s="46" t="s">
        <v>139</v>
      </c>
      <c r="D88" s="47"/>
      <c r="E88" s="48"/>
      <c r="F88" s="4"/>
    </row>
    <row r="89" spans="1:256" x14ac:dyDescent="0.2">
      <c r="B89" s="119"/>
      <c r="C89" s="120"/>
      <c r="D89" s="124"/>
      <c r="E89" s="122"/>
    </row>
    <row r="90" spans="1:256" x14ac:dyDescent="0.2">
      <c r="B90" s="119"/>
      <c r="C90" s="120"/>
      <c r="D90" s="121"/>
      <c r="E90" s="122"/>
    </row>
    <row r="91" spans="1:256" x14ac:dyDescent="0.2">
      <c r="B91" s="119"/>
      <c r="C91" s="120"/>
      <c r="D91" s="124"/>
      <c r="E91" s="122"/>
    </row>
    <row r="92" spans="1:256" x14ac:dyDescent="0.2">
      <c r="B92" s="50"/>
      <c r="C92" s="120"/>
      <c r="D92" s="121"/>
      <c r="E92" s="122"/>
    </row>
    <row r="93" spans="1:256" x14ac:dyDescent="0.2">
      <c r="B93" s="119"/>
      <c r="C93" s="120"/>
      <c r="D93" s="121"/>
      <c r="E93" s="122"/>
    </row>
  </sheetData>
  <sheetProtection password="CA63" sheet="1" objects="1" scenarios="1"/>
  <mergeCells count="5">
    <mergeCell ref="A1:B1"/>
    <mergeCell ref="A2:B2"/>
    <mergeCell ref="A3:B3"/>
    <mergeCell ref="A6:E6"/>
    <mergeCell ref="A7:E7"/>
  </mergeCells>
  <pageMargins left="0.61" right="0.17" top="0.18" bottom="0.17" header="0.17" footer="0.17"/>
  <pageSetup paperSize="9" scale="75"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V52"/>
  <sheetViews>
    <sheetView zoomScale="70" zoomScaleNormal="70" workbookViewId="0">
      <selection activeCell="E25" sqref="E25"/>
    </sheetView>
  </sheetViews>
  <sheetFormatPr defaultColWidth="0" defaultRowHeight="12.75" x14ac:dyDescent="0.2"/>
  <cols>
    <col min="1" max="1" width="4.5703125" style="55" customWidth="1"/>
    <col min="2" max="2" width="50.42578125" style="55" customWidth="1"/>
    <col min="3" max="3" width="9.5703125" style="55" customWidth="1"/>
    <col min="4" max="4" width="19.5703125" style="113" customWidth="1"/>
    <col min="5" max="5" width="17.140625" style="55" customWidth="1"/>
    <col min="6" max="6" width="13" style="55" customWidth="1"/>
    <col min="7" max="255" width="9.140625" style="55" hidden="1" customWidth="1"/>
    <col min="256" max="16384" width="14.28515625" style="55" hidden="1"/>
  </cols>
  <sheetData>
    <row r="1" spans="1:6" ht="15" x14ac:dyDescent="0.2">
      <c r="A1" s="311"/>
      <c r="B1" s="311"/>
      <c r="C1" s="77"/>
      <c r="D1" s="108"/>
      <c r="E1" s="108"/>
    </row>
    <row r="2" spans="1:6" ht="15" x14ac:dyDescent="0.2">
      <c r="A2" s="312" t="s">
        <v>1153</v>
      </c>
      <c r="B2" s="312"/>
      <c r="C2" s="108"/>
      <c r="D2" s="108"/>
      <c r="E2" s="109" t="s">
        <v>140</v>
      </c>
    </row>
    <row r="3" spans="1:6" ht="14.25" x14ac:dyDescent="0.2">
      <c r="A3" s="313"/>
      <c r="B3" s="313"/>
      <c r="C3" s="108"/>
      <c r="D3" s="108"/>
      <c r="E3" s="108"/>
    </row>
    <row r="4" spans="1:6" x14ac:dyDescent="0.2">
      <c r="A4" s="108"/>
      <c r="B4" s="108"/>
      <c r="C4" s="108"/>
      <c r="D4" s="108"/>
      <c r="E4" s="108"/>
    </row>
    <row r="5" spans="1:6" x14ac:dyDescent="0.2">
      <c r="A5" s="108"/>
      <c r="B5" s="108"/>
      <c r="C5" s="108"/>
      <c r="D5" s="108"/>
      <c r="E5" s="108"/>
    </row>
    <row r="6" spans="1:6" x14ac:dyDescent="0.2">
      <c r="A6" s="318" t="s">
        <v>141</v>
      </c>
      <c r="B6" s="318"/>
      <c r="C6" s="318"/>
      <c r="D6" s="318"/>
      <c r="E6" s="318"/>
      <c r="F6" s="56"/>
    </row>
    <row r="7" spans="1:6" s="57" customFormat="1" x14ac:dyDescent="0.2">
      <c r="A7" s="315">
        <v>43465</v>
      </c>
      <c r="B7" s="316"/>
      <c r="C7" s="316"/>
      <c r="D7" s="316"/>
      <c r="E7" s="316"/>
    </row>
    <row r="8" spans="1:6" x14ac:dyDescent="0.2">
      <c r="A8" s="110"/>
      <c r="B8" s="110"/>
      <c r="C8" s="110"/>
      <c r="D8" s="110"/>
      <c r="E8" s="110"/>
      <c r="F8" s="56"/>
    </row>
    <row r="9" spans="1:6" ht="13.5" thickBot="1" x14ac:dyDescent="0.25">
      <c r="A9" s="319" t="s">
        <v>142</v>
      </c>
      <c r="B9" s="319"/>
      <c r="C9" s="110"/>
      <c r="D9" s="110"/>
      <c r="E9" s="110"/>
      <c r="F9" s="56"/>
    </row>
    <row r="10" spans="1:6" x14ac:dyDescent="0.2">
      <c r="A10" s="285" t="s">
        <v>143</v>
      </c>
      <c r="B10" s="320" t="s">
        <v>144</v>
      </c>
      <c r="C10" s="320" t="s">
        <v>23</v>
      </c>
      <c r="D10" s="320" t="s">
        <v>145</v>
      </c>
      <c r="E10" s="322" t="s">
        <v>146</v>
      </c>
      <c r="F10" s="56"/>
    </row>
    <row r="11" spans="1:6" x14ac:dyDescent="0.2">
      <c r="A11" s="286" t="s">
        <v>147</v>
      </c>
      <c r="B11" s="321"/>
      <c r="C11" s="321"/>
      <c r="D11" s="321"/>
      <c r="E11" s="323"/>
      <c r="F11" s="56"/>
    </row>
    <row r="12" spans="1:6" x14ac:dyDescent="0.2">
      <c r="A12" s="287" t="s">
        <v>26</v>
      </c>
      <c r="B12" s="111" t="s">
        <v>27</v>
      </c>
      <c r="C12" s="111" t="s">
        <v>28</v>
      </c>
      <c r="D12" s="111">
        <v>1</v>
      </c>
      <c r="E12" s="288">
        <v>2</v>
      </c>
      <c r="F12" s="56"/>
    </row>
    <row r="13" spans="1:6" ht="15" x14ac:dyDescent="0.2">
      <c r="A13" s="287" t="s">
        <v>32</v>
      </c>
      <c r="B13" s="60" t="s">
        <v>148</v>
      </c>
      <c r="C13" s="111" t="s">
        <v>0</v>
      </c>
      <c r="D13" s="75" t="s">
        <v>31</v>
      </c>
      <c r="E13" s="289" t="s">
        <v>31</v>
      </c>
      <c r="F13" s="56"/>
    </row>
    <row r="14" spans="1:6" ht="115.5" x14ac:dyDescent="0.2">
      <c r="A14" s="290" t="s">
        <v>34</v>
      </c>
      <c r="B14" s="61" t="s">
        <v>149</v>
      </c>
      <c r="C14" s="59" t="s">
        <v>3</v>
      </c>
      <c r="D14" s="112"/>
      <c r="E14" s="291"/>
      <c r="F14" s="56"/>
    </row>
    <row r="15" spans="1:6" ht="43.5" x14ac:dyDescent="0.2">
      <c r="A15" s="290" t="s">
        <v>35</v>
      </c>
      <c r="B15" s="62" t="s">
        <v>150</v>
      </c>
      <c r="C15" s="59" t="s">
        <v>151</v>
      </c>
      <c r="D15" s="112"/>
      <c r="E15" s="291"/>
      <c r="F15" s="56"/>
    </row>
    <row r="16" spans="1:6" ht="87" x14ac:dyDescent="0.2">
      <c r="A16" s="290" t="s">
        <v>36</v>
      </c>
      <c r="B16" s="61" t="s">
        <v>152</v>
      </c>
      <c r="C16" s="59" t="s">
        <v>5</v>
      </c>
      <c r="D16" s="112"/>
      <c r="E16" s="291"/>
      <c r="F16" s="56"/>
    </row>
    <row r="17" spans="1:6" ht="57.75" x14ac:dyDescent="0.2">
      <c r="A17" s="290" t="s">
        <v>37</v>
      </c>
      <c r="B17" s="61" t="s">
        <v>153</v>
      </c>
      <c r="C17" s="59" t="s">
        <v>6</v>
      </c>
      <c r="D17" s="112"/>
      <c r="E17" s="291"/>
      <c r="F17" s="56"/>
    </row>
    <row r="18" spans="1:6" s="63" customFormat="1" ht="30" x14ac:dyDescent="0.2">
      <c r="A18" s="292"/>
      <c r="B18" s="61" t="s">
        <v>154</v>
      </c>
      <c r="C18" s="59" t="s">
        <v>38</v>
      </c>
      <c r="D18" s="135">
        <f>D14+D15+D16+D17</f>
        <v>0</v>
      </c>
      <c r="E18" s="293">
        <f>E14+E15+E16+E17</f>
        <v>0</v>
      </c>
    </row>
    <row r="19" spans="1:6" ht="15" x14ac:dyDescent="0.2">
      <c r="A19" s="290" t="s">
        <v>155</v>
      </c>
      <c r="B19" s="60" t="s">
        <v>156</v>
      </c>
      <c r="C19" s="59" t="s">
        <v>40</v>
      </c>
      <c r="D19" s="116" t="s">
        <v>31</v>
      </c>
      <c r="E19" s="294" t="s">
        <v>31</v>
      </c>
      <c r="F19" s="56"/>
    </row>
    <row r="20" spans="1:6" ht="72.75" x14ac:dyDescent="0.2">
      <c r="A20" s="290" t="s">
        <v>34</v>
      </c>
      <c r="B20" s="62" t="s">
        <v>157</v>
      </c>
      <c r="C20" s="59" t="s">
        <v>42</v>
      </c>
      <c r="D20" s="112">
        <v>1794987</v>
      </c>
      <c r="E20" s="291">
        <v>1843404</v>
      </c>
      <c r="F20" s="56"/>
    </row>
    <row r="21" spans="1:6" ht="57.75" x14ac:dyDescent="0.2">
      <c r="A21" s="290" t="s">
        <v>35</v>
      </c>
      <c r="B21" s="64" t="s">
        <v>158</v>
      </c>
      <c r="C21" s="59" t="s">
        <v>1</v>
      </c>
      <c r="D21" s="112"/>
      <c r="E21" s="291"/>
      <c r="F21" s="56"/>
    </row>
    <row r="22" spans="1:6" ht="129.75" x14ac:dyDescent="0.2">
      <c r="A22" s="290" t="s">
        <v>36</v>
      </c>
      <c r="B22" s="61" t="s">
        <v>159</v>
      </c>
      <c r="C22" s="59" t="s">
        <v>7</v>
      </c>
      <c r="D22" s="112">
        <v>383573</v>
      </c>
      <c r="E22" s="291">
        <v>224105</v>
      </c>
      <c r="F22" s="56"/>
    </row>
    <row r="23" spans="1:6" ht="57.75" x14ac:dyDescent="0.2">
      <c r="A23" s="290" t="s">
        <v>37</v>
      </c>
      <c r="B23" s="61" t="s">
        <v>160</v>
      </c>
      <c r="C23" s="59" t="s">
        <v>161</v>
      </c>
      <c r="D23" s="112">
        <v>207649</v>
      </c>
      <c r="E23" s="291">
        <v>153808</v>
      </c>
      <c r="F23" s="56"/>
    </row>
    <row r="24" spans="1:6" ht="29.25" x14ac:dyDescent="0.2">
      <c r="A24" s="290" t="s">
        <v>39</v>
      </c>
      <c r="B24" s="61" t="s">
        <v>162</v>
      </c>
      <c r="C24" s="59" t="s">
        <v>163</v>
      </c>
      <c r="D24" s="112">
        <v>14008</v>
      </c>
      <c r="E24" s="291">
        <v>17668</v>
      </c>
      <c r="F24" s="56"/>
    </row>
    <row r="25" spans="1:6" ht="30" x14ac:dyDescent="0.2">
      <c r="A25" s="295"/>
      <c r="B25" s="61" t="s">
        <v>164</v>
      </c>
      <c r="C25" s="59" t="s">
        <v>16</v>
      </c>
      <c r="D25" s="135">
        <f>D20+D21+D22+D23+D24</f>
        <v>2400217</v>
      </c>
      <c r="E25" s="293">
        <f>E20+E21+E22+E23+E24</f>
        <v>2238985</v>
      </c>
      <c r="F25" s="56"/>
    </row>
    <row r="26" spans="1:6" ht="30" x14ac:dyDescent="0.2">
      <c r="A26" s="296" t="s">
        <v>165</v>
      </c>
      <c r="B26" s="64" t="s">
        <v>166</v>
      </c>
      <c r="C26" s="59" t="s">
        <v>17</v>
      </c>
      <c r="D26" s="116" t="s">
        <v>31</v>
      </c>
      <c r="E26" s="294" t="s">
        <v>31</v>
      </c>
      <c r="F26" s="56"/>
    </row>
    <row r="27" spans="1:6" ht="15" x14ac:dyDescent="0.2">
      <c r="A27" s="295"/>
      <c r="B27" s="61" t="s">
        <v>167</v>
      </c>
      <c r="C27" s="59" t="s">
        <v>47</v>
      </c>
      <c r="D27" s="136">
        <f>IF(D18&gt;D25,D18-D25,0)</f>
        <v>0</v>
      </c>
      <c r="E27" s="297">
        <f>IF(E18&gt;E25,E18-E25,0)</f>
        <v>0</v>
      </c>
      <c r="F27" s="56"/>
    </row>
    <row r="28" spans="1:6" ht="15" x14ac:dyDescent="0.2">
      <c r="A28" s="295"/>
      <c r="B28" s="61" t="s">
        <v>168</v>
      </c>
      <c r="C28" s="59" t="s">
        <v>169</v>
      </c>
      <c r="D28" s="136">
        <f>IF(D18&lt;D25,D25-D18,0)</f>
        <v>2400217</v>
      </c>
      <c r="E28" s="297">
        <f>IF(E18&lt;E25,E25-E18,0)</f>
        <v>2238985</v>
      </c>
      <c r="F28" s="56"/>
    </row>
    <row r="29" spans="1:6" ht="43.5" x14ac:dyDescent="0.2">
      <c r="A29" s="296" t="s">
        <v>170</v>
      </c>
      <c r="B29" s="64" t="s">
        <v>171</v>
      </c>
      <c r="C29" s="59" t="s">
        <v>15</v>
      </c>
      <c r="D29" s="112"/>
      <c r="E29" s="291"/>
      <c r="F29" s="56"/>
    </row>
    <row r="30" spans="1:6" ht="57.75" x14ac:dyDescent="0.2">
      <c r="A30" s="296" t="s">
        <v>172</v>
      </c>
      <c r="B30" s="61" t="s">
        <v>173</v>
      </c>
      <c r="C30" s="59" t="s">
        <v>49</v>
      </c>
      <c r="D30" s="112"/>
      <c r="E30" s="291"/>
      <c r="F30" s="56"/>
    </row>
    <row r="31" spans="1:6" ht="15" x14ac:dyDescent="0.2">
      <c r="A31" s="296" t="s">
        <v>174</v>
      </c>
      <c r="B31" s="61" t="s">
        <v>175</v>
      </c>
      <c r="C31" s="59" t="s">
        <v>50</v>
      </c>
      <c r="D31" s="116" t="s">
        <v>31</v>
      </c>
      <c r="E31" s="294" t="s">
        <v>31</v>
      </c>
      <c r="F31" s="56"/>
    </row>
    <row r="32" spans="1:6" ht="15" x14ac:dyDescent="0.2">
      <c r="A32" s="296"/>
      <c r="B32" s="61" t="s">
        <v>176</v>
      </c>
      <c r="C32" s="59" t="s">
        <v>9</v>
      </c>
      <c r="D32" s="135">
        <f>IF(D29&gt;D30,D29-D30,0)</f>
        <v>0</v>
      </c>
      <c r="E32" s="293">
        <f>IF(E29&gt;E30,E29-E30,0)</f>
        <v>0</v>
      </c>
      <c r="F32" s="56"/>
    </row>
    <row r="33" spans="1:256" ht="15" x14ac:dyDescent="0.2">
      <c r="A33" s="296"/>
      <c r="B33" s="61" t="s">
        <v>177</v>
      </c>
      <c r="C33" s="59" t="s">
        <v>10</v>
      </c>
      <c r="D33" s="135">
        <f>IF(D29&lt;D30,D30-D29,0)</f>
        <v>0</v>
      </c>
      <c r="E33" s="293">
        <f>IF(E29&lt;E30,E30-E29,0)</f>
        <v>0</v>
      </c>
      <c r="F33" s="56"/>
    </row>
    <row r="34" spans="1:256" ht="15" x14ac:dyDescent="0.2">
      <c r="A34" s="296" t="s">
        <v>178</v>
      </c>
      <c r="B34" s="60" t="s">
        <v>179</v>
      </c>
      <c r="C34" s="59" t="s">
        <v>53</v>
      </c>
      <c r="D34" s="116" t="s">
        <v>31</v>
      </c>
      <c r="E34" s="294" t="s">
        <v>31</v>
      </c>
      <c r="F34" s="56"/>
    </row>
    <row r="35" spans="1:256" ht="15" x14ac:dyDescent="0.2">
      <c r="A35" s="296"/>
      <c r="B35" s="60" t="s">
        <v>180</v>
      </c>
      <c r="C35" s="59" t="s">
        <v>55</v>
      </c>
      <c r="D35" s="135">
        <f>IF(D27+D32-D28-D33&gt;0,D27+D32-D28-D33,0)</f>
        <v>0</v>
      </c>
      <c r="E35" s="293">
        <f>IF(E27+E32-E28-E33&gt;0,E27+E32-E28-E33,0)</f>
        <v>0</v>
      </c>
      <c r="F35" s="56"/>
    </row>
    <row r="36" spans="1:256" s="54" customFormat="1" ht="15" x14ac:dyDescent="0.2">
      <c r="A36" s="296"/>
      <c r="B36" s="60" t="s">
        <v>181</v>
      </c>
      <c r="C36" s="59">
        <v>24</v>
      </c>
      <c r="D36" s="135">
        <f>IF(D28+D33-D27-D32&gt;0,D28+D33-D27-D32,0)</f>
        <v>2400217</v>
      </c>
      <c r="E36" s="293">
        <f>IF(E28+E33-E27-E32&gt;0,E28+E33-E27-E32,0)</f>
        <v>2238985</v>
      </c>
      <c r="F36" s="65"/>
      <c r="G36" s="66">
        <f t="shared" ref="G36:BR36" si="0">IF(G28+G33-G27-G32&gt;0,G28+G33-G27-G32,0)</f>
        <v>0</v>
      </c>
      <c r="H36" s="67">
        <f t="shared" si="0"/>
        <v>0</v>
      </c>
      <c r="I36" s="67">
        <f t="shared" si="0"/>
        <v>0</v>
      </c>
      <c r="J36" s="67">
        <f t="shared" si="0"/>
        <v>0</v>
      </c>
      <c r="K36" s="67">
        <f t="shared" si="0"/>
        <v>0</v>
      </c>
      <c r="L36" s="67">
        <f t="shared" si="0"/>
        <v>0</v>
      </c>
      <c r="M36" s="67">
        <f t="shared" si="0"/>
        <v>0</v>
      </c>
      <c r="N36" s="67">
        <f t="shared" si="0"/>
        <v>0</v>
      </c>
      <c r="O36" s="67">
        <f t="shared" si="0"/>
        <v>0</v>
      </c>
      <c r="P36" s="67">
        <f t="shared" si="0"/>
        <v>0</v>
      </c>
      <c r="Q36" s="67">
        <f t="shared" si="0"/>
        <v>0</v>
      </c>
      <c r="R36" s="67">
        <f t="shared" si="0"/>
        <v>0</v>
      </c>
      <c r="S36" s="67">
        <f t="shared" si="0"/>
        <v>0</v>
      </c>
      <c r="T36" s="67">
        <f t="shared" si="0"/>
        <v>0</v>
      </c>
      <c r="U36" s="67">
        <f t="shared" si="0"/>
        <v>0</v>
      </c>
      <c r="V36" s="67">
        <f t="shared" si="0"/>
        <v>0</v>
      </c>
      <c r="W36" s="67">
        <f t="shared" si="0"/>
        <v>0</v>
      </c>
      <c r="X36" s="67">
        <f t="shared" si="0"/>
        <v>0</v>
      </c>
      <c r="Y36" s="67">
        <f t="shared" si="0"/>
        <v>0</v>
      </c>
      <c r="Z36" s="67">
        <f t="shared" si="0"/>
        <v>0</v>
      </c>
      <c r="AA36" s="67">
        <f t="shared" si="0"/>
        <v>0</v>
      </c>
      <c r="AB36" s="67">
        <f t="shared" si="0"/>
        <v>0</v>
      </c>
      <c r="AC36" s="67">
        <f t="shared" si="0"/>
        <v>0</v>
      </c>
      <c r="AD36" s="67">
        <f t="shared" si="0"/>
        <v>0</v>
      </c>
      <c r="AE36" s="67">
        <f t="shared" si="0"/>
        <v>0</v>
      </c>
      <c r="AF36" s="67">
        <f t="shared" si="0"/>
        <v>0</v>
      </c>
      <c r="AG36" s="67">
        <f t="shared" si="0"/>
        <v>0</v>
      </c>
      <c r="AH36" s="67">
        <f t="shared" si="0"/>
        <v>0</v>
      </c>
      <c r="AI36" s="67">
        <f t="shared" si="0"/>
        <v>0</v>
      </c>
      <c r="AJ36" s="67">
        <f t="shared" si="0"/>
        <v>0</v>
      </c>
      <c r="AK36" s="67">
        <f t="shared" si="0"/>
        <v>0</v>
      </c>
      <c r="AL36" s="67">
        <f t="shared" si="0"/>
        <v>0</v>
      </c>
      <c r="AM36" s="67">
        <f t="shared" si="0"/>
        <v>0</v>
      </c>
      <c r="AN36" s="67">
        <f t="shared" si="0"/>
        <v>0</v>
      </c>
      <c r="AO36" s="67">
        <f t="shared" si="0"/>
        <v>0</v>
      </c>
      <c r="AP36" s="67">
        <f t="shared" si="0"/>
        <v>0</v>
      </c>
      <c r="AQ36" s="67">
        <f t="shared" si="0"/>
        <v>0</v>
      </c>
      <c r="AR36" s="67">
        <f t="shared" si="0"/>
        <v>0</v>
      </c>
      <c r="AS36" s="67">
        <f t="shared" si="0"/>
        <v>0</v>
      </c>
      <c r="AT36" s="67">
        <f t="shared" si="0"/>
        <v>0</v>
      </c>
      <c r="AU36" s="67">
        <f t="shared" si="0"/>
        <v>0</v>
      </c>
      <c r="AV36" s="67">
        <f t="shared" si="0"/>
        <v>0</v>
      </c>
      <c r="AW36" s="67">
        <f t="shared" si="0"/>
        <v>0</v>
      </c>
      <c r="AX36" s="67">
        <f t="shared" si="0"/>
        <v>0</v>
      </c>
      <c r="AY36" s="67">
        <f t="shared" si="0"/>
        <v>0</v>
      </c>
      <c r="AZ36" s="67">
        <f t="shared" si="0"/>
        <v>0</v>
      </c>
      <c r="BA36" s="67">
        <f t="shared" si="0"/>
        <v>0</v>
      </c>
      <c r="BB36" s="67">
        <f t="shared" si="0"/>
        <v>0</v>
      </c>
      <c r="BC36" s="67">
        <f t="shared" si="0"/>
        <v>0</v>
      </c>
      <c r="BD36" s="67">
        <f t="shared" si="0"/>
        <v>0</v>
      </c>
      <c r="BE36" s="67">
        <f t="shared" si="0"/>
        <v>0</v>
      </c>
      <c r="BF36" s="67">
        <f t="shared" si="0"/>
        <v>0</v>
      </c>
      <c r="BG36" s="67">
        <f t="shared" si="0"/>
        <v>0</v>
      </c>
      <c r="BH36" s="67">
        <f t="shared" si="0"/>
        <v>0</v>
      </c>
      <c r="BI36" s="67">
        <f t="shared" si="0"/>
        <v>0</v>
      </c>
      <c r="BJ36" s="67">
        <f t="shared" si="0"/>
        <v>0</v>
      </c>
      <c r="BK36" s="67">
        <f t="shared" si="0"/>
        <v>0</v>
      </c>
      <c r="BL36" s="67">
        <f t="shared" si="0"/>
        <v>0</v>
      </c>
      <c r="BM36" s="67">
        <f t="shared" si="0"/>
        <v>0</v>
      </c>
      <c r="BN36" s="67">
        <f t="shared" si="0"/>
        <v>0</v>
      </c>
      <c r="BO36" s="67">
        <f t="shared" si="0"/>
        <v>0</v>
      </c>
      <c r="BP36" s="67">
        <f t="shared" si="0"/>
        <v>0</v>
      </c>
      <c r="BQ36" s="67">
        <f t="shared" si="0"/>
        <v>0</v>
      </c>
      <c r="BR36" s="67">
        <f t="shared" si="0"/>
        <v>0</v>
      </c>
      <c r="BS36" s="67">
        <f t="shared" ref="BS36:ED36" si="1">IF(BS28+BS33-BS27-BS32&gt;0,BS28+BS33-BS27-BS32,0)</f>
        <v>0</v>
      </c>
      <c r="BT36" s="67">
        <f t="shared" si="1"/>
        <v>0</v>
      </c>
      <c r="BU36" s="67">
        <f t="shared" si="1"/>
        <v>0</v>
      </c>
      <c r="BV36" s="67">
        <f t="shared" si="1"/>
        <v>0</v>
      </c>
      <c r="BW36" s="67">
        <f t="shared" si="1"/>
        <v>0</v>
      </c>
      <c r="BX36" s="67">
        <f t="shared" si="1"/>
        <v>0</v>
      </c>
      <c r="BY36" s="67">
        <f t="shared" si="1"/>
        <v>0</v>
      </c>
      <c r="BZ36" s="67">
        <f t="shared" si="1"/>
        <v>0</v>
      </c>
      <c r="CA36" s="67">
        <f t="shared" si="1"/>
        <v>0</v>
      </c>
      <c r="CB36" s="67">
        <f t="shared" si="1"/>
        <v>0</v>
      </c>
      <c r="CC36" s="67">
        <f t="shared" si="1"/>
        <v>0</v>
      </c>
      <c r="CD36" s="67">
        <f t="shared" si="1"/>
        <v>0</v>
      </c>
      <c r="CE36" s="67">
        <f t="shared" si="1"/>
        <v>0</v>
      </c>
      <c r="CF36" s="67">
        <f t="shared" si="1"/>
        <v>0</v>
      </c>
      <c r="CG36" s="67">
        <f t="shared" si="1"/>
        <v>0</v>
      </c>
      <c r="CH36" s="67">
        <f t="shared" si="1"/>
        <v>0</v>
      </c>
      <c r="CI36" s="67">
        <f t="shared" si="1"/>
        <v>0</v>
      </c>
      <c r="CJ36" s="67">
        <f t="shared" si="1"/>
        <v>0</v>
      </c>
      <c r="CK36" s="67">
        <f t="shared" si="1"/>
        <v>0</v>
      </c>
      <c r="CL36" s="67">
        <f t="shared" si="1"/>
        <v>0</v>
      </c>
      <c r="CM36" s="67">
        <f t="shared" si="1"/>
        <v>0</v>
      </c>
      <c r="CN36" s="67">
        <f t="shared" si="1"/>
        <v>0</v>
      </c>
      <c r="CO36" s="67">
        <f t="shared" si="1"/>
        <v>0</v>
      </c>
      <c r="CP36" s="67">
        <f t="shared" si="1"/>
        <v>0</v>
      </c>
      <c r="CQ36" s="67">
        <f t="shared" si="1"/>
        <v>0</v>
      </c>
      <c r="CR36" s="67">
        <f t="shared" si="1"/>
        <v>0</v>
      </c>
      <c r="CS36" s="67">
        <f t="shared" si="1"/>
        <v>0</v>
      </c>
      <c r="CT36" s="67">
        <f t="shared" si="1"/>
        <v>0</v>
      </c>
      <c r="CU36" s="67">
        <f t="shared" si="1"/>
        <v>0</v>
      </c>
      <c r="CV36" s="67">
        <f t="shared" si="1"/>
        <v>0</v>
      </c>
      <c r="CW36" s="67">
        <f t="shared" si="1"/>
        <v>0</v>
      </c>
      <c r="CX36" s="67">
        <f t="shared" si="1"/>
        <v>0</v>
      </c>
      <c r="CY36" s="67">
        <f t="shared" si="1"/>
        <v>0</v>
      </c>
      <c r="CZ36" s="67">
        <f t="shared" si="1"/>
        <v>0</v>
      </c>
      <c r="DA36" s="67">
        <f t="shared" si="1"/>
        <v>0</v>
      </c>
      <c r="DB36" s="67">
        <f t="shared" si="1"/>
        <v>0</v>
      </c>
      <c r="DC36" s="67">
        <f t="shared" si="1"/>
        <v>0</v>
      </c>
      <c r="DD36" s="67">
        <f t="shared" si="1"/>
        <v>0</v>
      </c>
      <c r="DE36" s="67">
        <f t="shared" si="1"/>
        <v>0</v>
      </c>
      <c r="DF36" s="67">
        <f t="shared" si="1"/>
        <v>0</v>
      </c>
      <c r="DG36" s="67">
        <f t="shared" si="1"/>
        <v>0</v>
      </c>
      <c r="DH36" s="67">
        <f t="shared" si="1"/>
        <v>0</v>
      </c>
      <c r="DI36" s="67">
        <f t="shared" si="1"/>
        <v>0</v>
      </c>
      <c r="DJ36" s="67">
        <f t="shared" si="1"/>
        <v>0</v>
      </c>
      <c r="DK36" s="67">
        <f t="shared" si="1"/>
        <v>0</v>
      </c>
      <c r="DL36" s="67">
        <f t="shared" si="1"/>
        <v>0</v>
      </c>
      <c r="DM36" s="67">
        <f t="shared" si="1"/>
        <v>0</v>
      </c>
      <c r="DN36" s="67">
        <f t="shared" si="1"/>
        <v>0</v>
      </c>
      <c r="DO36" s="67">
        <f t="shared" si="1"/>
        <v>0</v>
      </c>
      <c r="DP36" s="67">
        <f t="shared" si="1"/>
        <v>0</v>
      </c>
      <c r="DQ36" s="67">
        <f t="shared" si="1"/>
        <v>0</v>
      </c>
      <c r="DR36" s="67">
        <f t="shared" si="1"/>
        <v>0</v>
      </c>
      <c r="DS36" s="67">
        <f t="shared" si="1"/>
        <v>0</v>
      </c>
      <c r="DT36" s="67">
        <f t="shared" si="1"/>
        <v>0</v>
      </c>
      <c r="DU36" s="67">
        <f t="shared" si="1"/>
        <v>0</v>
      </c>
      <c r="DV36" s="67">
        <f t="shared" si="1"/>
        <v>0</v>
      </c>
      <c r="DW36" s="67">
        <f t="shared" si="1"/>
        <v>0</v>
      </c>
      <c r="DX36" s="67">
        <f t="shared" si="1"/>
        <v>0</v>
      </c>
      <c r="DY36" s="67">
        <f t="shared" si="1"/>
        <v>0</v>
      </c>
      <c r="DZ36" s="67">
        <f t="shared" si="1"/>
        <v>0</v>
      </c>
      <c r="EA36" s="67">
        <f t="shared" si="1"/>
        <v>0</v>
      </c>
      <c r="EB36" s="67">
        <f t="shared" si="1"/>
        <v>0</v>
      </c>
      <c r="EC36" s="67">
        <f t="shared" si="1"/>
        <v>0</v>
      </c>
      <c r="ED36" s="67">
        <f t="shared" si="1"/>
        <v>0</v>
      </c>
      <c r="EE36" s="67">
        <f t="shared" ref="EE36:GP36" si="2">IF(EE28+EE33-EE27-EE32&gt;0,EE28+EE33-EE27-EE32,0)</f>
        <v>0</v>
      </c>
      <c r="EF36" s="67">
        <f t="shared" si="2"/>
        <v>0</v>
      </c>
      <c r="EG36" s="67">
        <f t="shared" si="2"/>
        <v>0</v>
      </c>
      <c r="EH36" s="67">
        <f t="shared" si="2"/>
        <v>0</v>
      </c>
      <c r="EI36" s="67">
        <f t="shared" si="2"/>
        <v>0</v>
      </c>
      <c r="EJ36" s="67">
        <f t="shared" si="2"/>
        <v>0</v>
      </c>
      <c r="EK36" s="67">
        <f t="shared" si="2"/>
        <v>0</v>
      </c>
      <c r="EL36" s="67">
        <f t="shared" si="2"/>
        <v>0</v>
      </c>
      <c r="EM36" s="67">
        <f t="shared" si="2"/>
        <v>0</v>
      </c>
      <c r="EN36" s="67">
        <f t="shared" si="2"/>
        <v>0</v>
      </c>
      <c r="EO36" s="67">
        <f t="shared" si="2"/>
        <v>0</v>
      </c>
      <c r="EP36" s="67">
        <f t="shared" si="2"/>
        <v>0</v>
      </c>
      <c r="EQ36" s="67">
        <f t="shared" si="2"/>
        <v>0</v>
      </c>
      <c r="ER36" s="67">
        <f t="shared" si="2"/>
        <v>0</v>
      </c>
      <c r="ES36" s="67">
        <f t="shared" si="2"/>
        <v>0</v>
      </c>
      <c r="ET36" s="67">
        <f t="shared" si="2"/>
        <v>0</v>
      </c>
      <c r="EU36" s="67">
        <f t="shared" si="2"/>
        <v>0</v>
      </c>
      <c r="EV36" s="67">
        <f t="shared" si="2"/>
        <v>0</v>
      </c>
      <c r="EW36" s="67">
        <f t="shared" si="2"/>
        <v>0</v>
      </c>
      <c r="EX36" s="67">
        <f t="shared" si="2"/>
        <v>0</v>
      </c>
      <c r="EY36" s="67">
        <f t="shared" si="2"/>
        <v>0</v>
      </c>
      <c r="EZ36" s="67">
        <f t="shared" si="2"/>
        <v>0</v>
      </c>
      <c r="FA36" s="67">
        <f t="shared" si="2"/>
        <v>0</v>
      </c>
      <c r="FB36" s="67">
        <f t="shared" si="2"/>
        <v>0</v>
      </c>
      <c r="FC36" s="67">
        <f t="shared" si="2"/>
        <v>0</v>
      </c>
      <c r="FD36" s="67">
        <f t="shared" si="2"/>
        <v>0</v>
      </c>
      <c r="FE36" s="67">
        <f t="shared" si="2"/>
        <v>0</v>
      </c>
      <c r="FF36" s="67">
        <f t="shared" si="2"/>
        <v>0</v>
      </c>
      <c r="FG36" s="67">
        <f t="shared" si="2"/>
        <v>0</v>
      </c>
      <c r="FH36" s="67">
        <f t="shared" si="2"/>
        <v>0</v>
      </c>
      <c r="FI36" s="67">
        <f t="shared" si="2"/>
        <v>0</v>
      </c>
      <c r="FJ36" s="67">
        <f t="shared" si="2"/>
        <v>0</v>
      </c>
      <c r="FK36" s="67">
        <f t="shared" si="2"/>
        <v>0</v>
      </c>
      <c r="FL36" s="67">
        <f t="shared" si="2"/>
        <v>0</v>
      </c>
      <c r="FM36" s="67">
        <f t="shared" si="2"/>
        <v>0</v>
      </c>
      <c r="FN36" s="67">
        <f t="shared" si="2"/>
        <v>0</v>
      </c>
      <c r="FO36" s="67">
        <f t="shared" si="2"/>
        <v>0</v>
      </c>
      <c r="FP36" s="67">
        <f t="shared" si="2"/>
        <v>0</v>
      </c>
      <c r="FQ36" s="67">
        <f t="shared" si="2"/>
        <v>0</v>
      </c>
      <c r="FR36" s="67">
        <f t="shared" si="2"/>
        <v>0</v>
      </c>
      <c r="FS36" s="67">
        <f t="shared" si="2"/>
        <v>0</v>
      </c>
      <c r="FT36" s="67">
        <f t="shared" si="2"/>
        <v>0</v>
      </c>
      <c r="FU36" s="67">
        <f t="shared" si="2"/>
        <v>0</v>
      </c>
      <c r="FV36" s="67">
        <f t="shared" si="2"/>
        <v>0</v>
      </c>
      <c r="FW36" s="67">
        <f t="shared" si="2"/>
        <v>0</v>
      </c>
      <c r="FX36" s="67">
        <f t="shared" si="2"/>
        <v>0</v>
      </c>
      <c r="FY36" s="67">
        <f t="shared" si="2"/>
        <v>0</v>
      </c>
      <c r="FZ36" s="67">
        <f t="shared" si="2"/>
        <v>0</v>
      </c>
      <c r="GA36" s="67">
        <f t="shared" si="2"/>
        <v>0</v>
      </c>
      <c r="GB36" s="67">
        <f t="shared" si="2"/>
        <v>0</v>
      </c>
      <c r="GC36" s="67">
        <f t="shared" si="2"/>
        <v>0</v>
      </c>
      <c r="GD36" s="67">
        <f t="shared" si="2"/>
        <v>0</v>
      </c>
      <c r="GE36" s="67">
        <f t="shared" si="2"/>
        <v>0</v>
      </c>
      <c r="GF36" s="67">
        <f t="shared" si="2"/>
        <v>0</v>
      </c>
      <c r="GG36" s="67">
        <f t="shared" si="2"/>
        <v>0</v>
      </c>
      <c r="GH36" s="67">
        <f t="shared" si="2"/>
        <v>0</v>
      </c>
      <c r="GI36" s="67">
        <f t="shared" si="2"/>
        <v>0</v>
      </c>
      <c r="GJ36" s="67">
        <f t="shared" si="2"/>
        <v>0</v>
      </c>
      <c r="GK36" s="67">
        <f t="shared" si="2"/>
        <v>0</v>
      </c>
      <c r="GL36" s="67">
        <f t="shared" si="2"/>
        <v>0</v>
      </c>
      <c r="GM36" s="67">
        <f t="shared" si="2"/>
        <v>0</v>
      </c>
      <c r="GN36" s="67">
        <f t="shared" si="2"/>
        <v>0</v>
      </c>
      <c r="GO36" s="67">
        <f t="shared" si="2"/>
        <v>0</v>
      </c>
      <c r="GP36" s="67">
        <f t="shared" si="2"/>
        <v>0</v>
      </c>
      <c r="GQ36" s="67">
        <f t="shared" ref="GQ36:IV36" si="3">IF(GQ28+GQ33-GQ27-GQ32&gt;0,GQ28+GQ33-GQ27-GQ32,0)</f>
        <v>0</v>
      </c>
      <c r="GR36" s="67">
        <f t="shared" si="3"/>
        <v>0</v>
      </c>
      <c r="GS36" s="67">
        <f t="shared" si="3"/>
        <v>0</v>
      </c>
      <c r="GT36" s="67">
        <f t="shared" si="3"/>
        <v>0</v>
      </c>
      <c r="GU36" s="67">
        <f t="shared" si="3"/>
        <v>0</v>
      </c>
      <c r="GV36" s="67">
        <f t="shared" si="3"/>
        <v>0</v>
      </c>
      <c r="GW36" s="67">
        <f t="shared" si="3"/>
        <v>0</v>
      </c>
      <c r="GX36" s="67">
        <f t="shared" si="3"/>
        <v>0</v>
      </c>
      <c r="GY36" s="67">
        <f t="shared" si="3"/>
        <v>0</v>
      </c>
      <c r="GZ36" s="67">
        <f t="shared" si="3"/>
        <v>0</v>
      </c>
      <c r="HA36" s="67">
        <f t="shared" si="3"/>
        <v>0</v>
      </c>
      <c r="HB36" s="67">
        <f t="shared" si="3"/>
        <v>0</v>
      </c>
      <c r="HC36" s="67">
        <f t="shared" si="3"/>
        <v>0</v>
      </c>
      <c r="HD36" s="67">
        <f t="shared" si="3"/>
        <v>0</v>
      </c>
      <c r="HE36" s="67">
        <f t="shared" si="3"/>
        <v>0</v>
      </c>
      <c r="HF36" s="67">
        <f t="shared" si="3"/>
        <v>0</v>
      </c>
      <c r="HG36" s="67">
        <f t="shared" si="3"/>
        <v>0</v>
      </c>
      <c r="HH36" s="67">
        <f t="shared" si="3"/>
        <v>0</v>
      </c>
      <c r="HI36" s="67">
        <f t="shared" si="3"/>
        <v>0</v>
      </c>
      <c r="HJ36" s="67">
        <f t="shared" si="3"/>
        <v>0</v>
      </c>
      <c r="HK36" s="67">
        <f t="shared" si="3"/>
        <v>0</v>
      </c>
      <c r="HL36" s="67">
        <f t="shared" si="3"/>
        <v>0</v>
      </c>
      <c r="HM36" s="67">
        <f t="shared" si="3"/>
        <v>0</v>
      </c>
      <c r="HN36" s="67">
        <f t="shared" si="3"/>
        <v>0</v>
      </c>
      <c r="HO36" s="67">
        <f t="shared" si="3"/>
        <v>0</v>
      </c>
      <c r="HP36" s="67">
        <f t="shared" si="3"/>
        <v>0</v>
      </c>
      <c r="HQ36" s="67">
        <f t="shared" si="3"/>
        <v>0</v>
      </c>
      <c r="HR36" s="67">
        <f t="shared" si="3"/>
        <v>0</v>
      </c>
      <c r="HS36" s="67">
        <f t="shared" si="3"/>
        <v>0</v>
      </c>
      <c r="HT36" s="67">
        <f t="shared" si="3"/>
        <v>0</v>
      </c>
      <c r="HU36" s="67">
        <f t="shared" si="3"/>
        <v>0</v>
      </c>
      <c r="HV36" s="67">
        <f t="shared" si="3"/>
        <v>0</v>
      </c>
      <c r="HW36" s="67">
        <f t="shared" si="3"/>
        <v>0</v>
      </c>
      <c r="HX36" s="67">
        <f t="shared" si="3"/>
        <v>0</v>
      </c>
      <c r="HY36" s="67">
        <f t="shared" si="3"/>
        <v>0</v>
      </c>
      <c r="HZ36" s="67">
        <f t="shared" si="3"/>
        <v>0</v>
      </c>
      <c r="IA36" s="67">
        <f t="shared" si="3"/>
        <v>0</v>
      </c>
      <c r="IB36" s="67">
        <f t="shared" si="3"/>
        <v>0</v>
      </c>
      <c r="IC36" s="67">
        <f t="shared" si="3"/>
        <v>0</v>
      </c>
      <c r="ID36" s="67">
        <f t="shared" si="3"/>
        <v>0</v>
      </c>
      <c r="IE36" s="67">
        <f t="shared" si="3"/>
        <v>0</v>
      </c>
      <c r="IF36" s="67">
        <f t="shared" si="3"/>
        <v>0</v>
      </c>
      <c r="IG36" s="67">
        <f t="shared" si="3"/>
        <v>0</v>
      </c>
      <c r="IH36" s="67">
        <f t="shared" si="3"/>
        <v>0</v>
      </c>
      <c r="II36" s="67">
        <f t="shared" si="3"/>
        <v>0</v>
      </c>
      <c r="IJ36" s="67">
        <f t="shared" si="3"/>
        <v>0</v>
      </c>
      <c r="IK36" s="67">
        <f t="shared" si="3"/>
        <v>0</v>
      </c>
      <c r="IL36" s="67">
        <f t="shared" si="3"/>
        <v>0</v>
      </c>
      <c r="IM36" s="67">
        <f t="shared" si="3"/>
        <v>0</v>
      </c>
      <c r="IN36" s="67">
        <f t="shared" si="3"/>
        <v>0</v>
      </c>
      <c r="IO36" s="67">
        <f t="shared" si="3"/>
        <v>0</v>
      </c>
      <c r="IP36" s="67">
        <f t="shared" si="3"/>
        <v>0</v>
      </c>
      <c r="IQ36" s="67">
        <f t="shared" si="3"/>
        <v>0</v>
      </c>
      <c r="IR36" s="67">
        <f t="shared" si="3"/>
        <v>0</v>
      </c>
      <c r="IS36" s="67">
        <f t="shared" si="3"/>
        <v>0</v>
      </c>
      <c r="IT36" s="67">
        <f t="shared" si="3"/>
        <v>0</v>
      </c>
      <c r="IU36" s="67">
        <f t="shared" si="3"/>
        <v>0</v>
      </c>
      <c r="IV36" s="67">
        <f t="shared" si="3"/>
        <v>0</v>
      </c>
    </row>
    <row r="37" spans="1:256" ht="29.25" x14ac:dyDescent="0.2">
      <c r="A37" s="296" t="s">
        <v>182</v>
      </c>
      <c r="B37" s="61" t="s">
        <v>183</v>
      </c>
      <c r="C37" s="59">
        <v>25</v>
      </c>
      <c r="D37" s="112"/>
      <c r="E37" s="291"/>
      <c r="F37" s="56"/>
    </row>
    <row r="38" spans="1:256" ht="29.25" x14ac:dyDescent="0.2">
      <c r="A38" s="296" t="s">
        <v>184</v>
      </c>
      <c r="B38" s="61" t="s">
        <v>185</v>
      </c>
      <c r="C38" s="59">
        <v>26</v>
      </c>
      <c r="D38" s="112"/>
      <c r="E38" s="291"/>
      <c r="F38" s="56"/>
    </row>
    <row r="39" spans="1:256" ht="30" x14ac:dyDescent="0.2">
      <c r="A39" s="296" t="s">
        <v>186</v>
      </c>
      <c r="B39" s="61" t="s">
        <v>187</v>
      </c>
      <c r="C39" s="59">
        <v>27</v>
      </c>
      <c r="D39" s="116" t="s">
        <v>31</v>
      </c>
      <c r="E39" s="294" t="s">
        <v>31</v>
      </c>
      <c r="F39" s="56"/>
    </row>
    <row r="40" spans="1:256" ht="15" x14ac:dyDescent="0.2">
      <c r="A40" s="296"/>
      <c r="B40" s="60" t="s">
        <v>188</v>
      </c>
      <c r="C40" s="59">
        <v>28</v>
      </c>
      <c r="D40" s="135">
        <f>IF(D37&gt;D38,D37-D38,0)</f>
        <v>0</v>
      </c>
      <c r="E40" s="293">
        <f>IF(E37&gt;E38,E37-E38,0)</f>
        <v>0</v>
      </c>
      <c r="F40" s="56"/>
    </row>
    <row r="41" spans="1:256" ht="15" x14ac:dyDescent="0.2">
      <c r="A41" s="296"/>
      <c r="B41" s="60" t="s">
        <v>189</v>
      </c>
      <c r="C41" s="59">
        <v>29</v>
      </c>
      <c r="D41" s="135">
        <f>IF(D37&lt;D38,D38-D37,0)</f>
        <v>0</v>
      </c>
      <c r="E41" s="293">
        <f>IF(E37&lt;E38,E38-E37,0)</f>
        <v>0</v>
      </c>
      <c r="F41" s="56"/>
    </row>
    <row r="42" spans="1:256" ht="30" x14ac:dyDescent="0.2">
      <c r="A42" s="296" t="s">
        <v>190</v>
      </c>
      <c r="B42" s="60" t="s">
        <v>191</v>
      </c>
      <c r="C42" s="59">
        <v>30</v>
      </c>
      <c r="D42" s="116" t="s">
        <v>31</v>
      </c>
      <c r="E42" s="294" t="s">
        <v>31</v>
      </c>
      <c r="F42" s="56"/>
    </row>
    <row r="43" spans="1:256" ht="15" x14ac:dyDescent="0.2">
      <c r="A43" s="296"/>
      <c r="B43" s="60" t="s">
        <v>192</v>
      </c>
      <c r="C43" s="59">
        <v>31</v>
      </c>
      <c r="D43" s="135">
        <f>IF(D35+D40-D36-D41&gt;0,D35+D40-D36-D41,0)</f>
        <v>0</v>
      </c>
      <c r="E43" s="293">
        <f>IF(E35+E40-E36-E41&gt;0,E35+E40-E36-E41,0)</f>
        <v>0</v>
      </c>
      <c r="F43" s="56"/>
    </row>
    <row r="44" spans="1:256" ht="15.75" thickBot="1" x14ac:dyDescent="0.25">
      <c r="A44" s="298"/>
      <c r="B44" s="68" t="s">
        <v>193</v>
      </c>
      <c r="C44" s="299">
        <v>32</v>
      </c>
      <c r="D44" s="300">
        <f>IF(D36+D41-D35-D40&gt;0,D36+D41-D35-D40,0)</f>
        <v>2400217</v>
      </c>
      <c r="E44" s="301">
        <f>IF(E36+E41-E35-E40&gt;0,E36+E41-E35-E40,0)</f>
        <v>2238985</v>
      </c>
      <c r="F44" s="56"/>
    </row>
    <row r="45" spans="1:256" x14ac:dyDescent="0.2">
      <c r="A45" s="69"/>
      <c r="C45" s="69"/>
      <c r="D45" s="110"/>
      <c r="E45" s="58"/>
      <c r="F45" s="58"/>
    </row>
    <row r="46" spans="1:256" x14ac:dyDescent="0.2">
      <c r="A46" s="69"/>
      <c r="B46" s="58"/>
      <c r="C46" s="69"/>
      <c r="D46" s="110"/>
      <c r="E46" s="58"/>
      <c r="F46" s="58"/>
    </row>
    <row r="47" spans="1:256" ht="15" x14ac:dyDescent="0.2">
      <c r="A47" s="69"/>
      <c r="B47" s="70" t="s">
        <v>137</v>
      </c>
      <c r="C47" s="317" t="s">
        <v>138</v>
      </c>
      <c r="D47" s="317"/>
      <c r="E47" s="317"/>
      <c r="F47" s="70"/>
    </row>
    <row r="48" spans="1:256" ht="15" x14ac:dyDescent="0.2">
      <c r="A48" s="69"/>
      <c r="B48" s="125"/>
      <c r="C48" s="70"/>
      <c r="D48" s="317" t="s">
        <v>194</v>
      </c>
      <c r="E48" s="317"/>
      <c r="F48" s="70"/>
    </row>
    <row r="49" spans="1:6" ht="13.5" x14ac:dyDescent="0.2">
      <c r="A49" s="71"/>
      <c r="B49" s="72"/>
      <c r="C49" s="127"/>
      <c r="D49" s="128"/>
      <c r="E49" s="127"/>
      <c r="F49" s="73"/>
    </row>
    <row r="50" spans="1:6" x14ac:dyDescent="0.2">
      <c r="A50" s="69"/>
      <c r="B50" s="72"/>
      <c r="C50" s="126"/>
      <c r="D50" s="137"/>
      <c r="E50" s="126"/>
      <c r="F50" s="54"/>
    </row>
    <row r="51" spans="1:6" x14ac:dyDescent="0.2">
      <c r="A51" s="69"/>
      <c r="B51" s="72"/>
      <c r="C51" s="126"/>
      <c r="D51" s="129"/>
      <c r="E51" s="126"/>
      <c r="F51" s="54"/>
    </row>
    <row r="52" spans="1:6" x14ac:dyDescent="0.2">
      <c r="A52" s="74"/>
      <c r="B52" s="126"/>
      <c r="C52" s="126"/>
      <c r="D52" s="129"/>
      <c r="E52" s="126"/>
    </row>
  </sheetData>
  <sheetProtection password="CA63" sheet="1" objects="1" scenarios="1"/>
  <mergeCells count="12">
    <mergeCell ref="D48:E48"/>
    <mergeCell ref="A1:B1"/>
    <mergeCell ref="A2:B2"/>
    <mergeCell ref="A3:B3"/>
    <mergeCell ref="A6:E6"/>
    <mergeCell ref="A7:E7"/>
    <mergeCell ref="A9:B9"/>
    <mergeCell ref="B10:B11"/>
    <mergeCell ref="C10:C11"/>
    <mergeCell ref="D10:D11"/>
    <mergeCell ref="E10:E11"/>
    <mergeCell ref="C47:E47"/>
  </mergeCells>
  <pageMargins left="0.43" right="0.17" top="0.18" bottom="0.2" header="0.17" footer="0.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8"/>
  <dimension ref="A1:N600"/>
  <sheetViews>
    <sheetView zoomScale="90" zoomScaleNormal="90" workbookViewId="0">
      <selection activeCell="D18" sqref="D18"/>
    </sheetView>
  </sheetViews>
  <sheetFormatPr defaultColWidth="0" defaultRowHeight="0" customHeight="1" zeroHeight="1" x14ac:dyDescent="0.2"/>
  <cols>
    <col min="1" max="1" width="41.85546875" style="78" customWidth="1"/>
    <col min="2" max="2" width="9.140625" style="78" customWidth="1"/>
    <col min="3" max="3" width="14.7109375" style="78" customWidth="1"/>
    <col min="4" max="4" width="11" style="76" bestFit="1" customWidth="1"/>
    <col min="5" max="5" width="10.85546875" style="78" bestFit="1" customWidth="1"/>
    <col min="6" max="6" width="11.42578125" style="78" customWidth="1"/>
    <col min="7" max="7" width="10.7109375" style="78" customWidth="1"/>
    <col min="8" max="8" width="10.85546875" style="78" bestFit="1" customWidth="1"/>
    <col min="9" max="9" width="10.42578125" style="78" customWidth="1"/>
    <col min="10" max="10" width="10.85546875" style="78" bestFit="1" customWidth="1"/>
    <col min="11" max="11" width="9.140625" style="78" customWidth="1"/>
    <col min="12" max="16384" width="0" style="78" hidden="1"/>
  </cols>
  <sheetData>
    <row r="1" spans="1:10" ht="12.75" x14ac:dyDescent="0.2">
      <c r="A1" s="117" t="s">
        <v>1085</v>
      </c>
      <c r="B1" s="212"/>
      <c r="C1" s="212"/>
      <c r="D1" s="212"/>
      <c r="E1" s="212"/>
      <c r="F1" s="212"/>
      <c r="G1" s="212"/>
      <c r="H1" s="212"/>
      <c r="I1" s="212"/>
      <c r="J1" s="214" t="s">
        <v>200</v>
      </c>
    </row>
    <row r="2" spans="1:10" ht="14.25" x14ac:dyDescent="0.2">
      <c r="A2" s="118" t="s">
        <v>1153</v>
      </c>
      <c r="B2" s="212"/>
      <c r="C2" s="212"/>
      <c r="D2" s="212"/>
      <c r="E2" s="212"/>
      <c r="F2" s="212"/>
      <c r="G2" s="212"/>
      <c r="H2" s="212"/>
      <c r="I2" s="212"/>
      <c r="J2" s="212"/>
    </row>
    <row r="3" spans="1:10" ht="12.75" x14ac:dyDescent="0.2">
      <c r="A3" s="213"/>
      <c r="B3" s="212"/>
      <c r="C3" s="212"/>
      <c r="D3" s="212"/>
      <c r="E3" s="212"/>
      <c r="F3" s="212"/>
      <c r="G3" s="212"/>
      <c r="H3" s="212"/>
      <c r="I3" s="212"/>
      <c r="J3" s="212"/>
    </row>
    <row r="4" spans="1:10" ht="12.75" x14ac:dyDescent="0.2">
      <c r="A4" s="213"/>
      <c r="B4" s="212"/>
      <c r="C4" s="212"/>
      <c r="D4" s="212"/>
      <c r="E4" s="212"/>
      <c r="F4" s="212"/>
      <c r="G4" s="212"/>
      <c r="H4" s="212"/>
      <c r="I4" s="212"/>
      <c r="J4" s="212"/>
    </row>
    <row r="5" spans="1:10" ht="12.75" x14ac:dyDescent="0.2">
      <c r="A5" s="212"/>
      <c r="B5" s="212"/>
      <c r="C5" s="212"/>
      <c r="D5" s="212"/>
      <c r="E5" s="212"/>
      <c r="F5" s="212"/>
      <c r="G5" s="212"/>
      <c r="H5" s="212"/>
      <c r="I5" s="212"/>
      <c r="J5" s="212"/>
    </row>
    <row r="6" spans="1:10" ht="12.75" x14ac:dyDescent="0.2">
      <c r="A6" s="325" t="s">
        <v>201</v>
      </c>
      <c r="B6" s="325"/>
      <c r="C6" s="325"/>
      <c r="D6" s="325"/>
      <c r="E6" s="325"/>
      <c r="F6" s="325"/>
      <c r="G6" s="325"/>
      <c r="H6" s="325"/>
      <c r="I6" s="325"/>
      <c r="J6" s="325"/>
    </row>
    <row r="7" spans="1:10" ht="12.75" x14ac:dyDescent="0.2">
      <c r="A7" s="326" t="s">
        <v>1151</v>
      </c>
      <c r="B7" s="326"/>
      <c r="C7" s="326"/>
      <c r="D7" s="326"/>
      <c r="E7" s="326"/>
      <c r="F7" s="326"/>
      <c r="G7" s="326"/>
      <c r="H7" s="326"/>
      <c r="I7" s="326"/>
      <c r="J7" s="326"/>
    </row>
    <row r="8" spans="1:10" ht="12.75" x14ac:dyDescent="0.2">
      <c r="A8" s="211"/>
      <c r="B8" s="211"/>
      <c r="C8" s="211"/>
      <c r="D8" s="211"/>
      <c r="E8" s="211"/>
      <c r="F8" s="211"/>
      <c r="G8" s="211"/>
      <c r="H8" s="211"/>
      <c r="I8" s="211"/>
      <c r="J8" s="211"/>
    </row>
    <row r="9" spans="1:10" ht="12.75" x14ac:dyDescent="0.2">
      <c r="A9" s="210"/>
      <c r="B9" s="210"/>
      <c r="C9" s="210"/>
      <c r="D9" s="210"/>
      <c r="E9" s="209"/>
      <c r="F9" s="209"/>
      <c r="G9" s="209"/>
      <c r="H9" s="209"/>
      <c r="I9" s="209"/>
      <c r="J9" s="209" t="s">
        <v>202</v>
      </c>
    </row>
    <row r="10" spans="1:10" ht="13.5" thickBot="1" x14ac:dyDescent="0.25">
      <c r="A10" s="208"/>
      <c r="B10" s="208"/>
      <c r="C10" s="207"/>
      <c r="D10" s="208"/>
      <c r="E10" s="207"/>
      <c r="F10" s="207"/>
      <c r="G10" s="207"/>
      <c r="H10" s="207"/>
      <c r="I10" s="207"/>
      <c r="J10" s="207"/>
    </row>
    <row r="11" spans="1:10" s="206" customFormat="1" ht="11.25" x14ac:dyDescent="0.2">
      <c r="A11" s="327" t="s">
        <v>203</v>
      </c>
      <c r="B11" s="329" t="s">
        <v>204</v>
      </c>
      <c r="C11" s="329" t="s">
        <v>196</v>
      </c>
      <c r="D11" s="329" t="s">
        <v>205</v>
      </c>
      <c r="E11" s="332"/>
      <c r="F11" s="329" t="s">
        <v>206</v>
      </c>
      <c r="G11" s="329" t="s">
        <v>207</v>
      </c>
      <c r="H11" s="329" t="s">
        <v>208</v>
      </c>
      <c r="I11" s="329" t="s">
        <v>209</v>
      </c>
      <c r="J11" s="334" t="s">
        <v>210</v>
      </c>
    </row>
    <row r="12" spans="1:10" s="206" customFormat="1" ht="56.25" x14ac:dyDescent="0.2">
      <c r="A12" s="328"/>
      <c r="B12" s="330"/>
      <c r="C12" s="331"/>
      <c r="D12" s="79" t="s">
        <v>195</v>
      </c>
      <c r="E12" s="79" t="s">
        <v>211</v>
      </c>
      <c r="F12" s="333"/>
      <c r="G12" s="333"/>
      <c r="H12" s="333"/>
      <c r="I12" s="333"/>
      <c r="J12" s="335"/>
    </row>
    <row r="13" spans="1:10" ht="12.75" x14ac:dyDescent="0.2">
      <c r="A13" s="205" t="s">
        <v>26</v>
      </c>
      <c r="B13" s="160" t="s">
        <v>27</v>
      </c>
      <c r="C13" s="160">
        <v>3</v>
      </c>
      <c r="D13" s="160">
        <v>2</v>
      </c>
      <c r="E13" s="160">
        <v>3</v>
      </c>
      <c r="F13" s="160">
        <v>4</v>
      </c>
      <c r="G13" s="160">
        <v>5</v>
      </c>
      <c r="H13" s="160">
        <v>6</v>
      </c>
      <c r="I13" s="160" t="s">
        <v>197</v>
      </c>
      <c r="J13" s="204">
        <v>8</v>
      </c>
    </row>
    <row r="14" spans="1:10" ht="12.75" x14ac:dyDescent="0.2">
      <c r="A14" s="157" t="s">
        <v>212</v>
      </c>
      <c r="B14" s="203"/>
      <c r="C14" s="155">
        <f t="shared" ref="C14:H14" si="0">C15+C505+C520+C549</f>
        <v>2072397</v>
      </c>
      <c r="D14" s="155">
        <f t="shared" si="0"/>
        <v>2072397</v>
      </c>
      <c r="E14" s="155">
        <f t="shared" si="0"/>
        <v>2072397</v>
      </c>
      <c r="F14" s="155">
        <f t="shared" si="0"/>
        <v>2069983</v>
      </c>
      <c r="G14" s="155">
        <f t="shared" si="0"/>
        <v>2068116</v>
      </c>
      <c r="H14" s="155">
        <f t="shared" si="0"/>
        <v>2068116</v>
      </c>
      <c r="I14" s="155">
        <f t="shared" ref="I14:I78" si="1">G14-H14</f>
        <v>0</v>
      </c>
      <c r="J14" s="177">
        <f>J15+J505+J520+J549</f>
        <v>2238985</v>
      </c>
    </row>
    <row r="15" spans="1:10" ht="12.75" x14ac:dyDescent="0.2">
      <c r="A15" s="157" t="s">
        <v>213</v>
      </c>
      <c r="B15" s="160" t="s">
        <v>0</v>
      </c>
      <c r="C15" s="155">
        <f t="shared" ref="C15:H15" si="2">C16+C51+C118+C137+C159+C262+C320+C438+C445+C466</f>
        <v>2072397</v>
      </c>
      <c r="D15" s="155">
        <f t="shared" si="2"/>
        <v>2072397</v>
      </c>
      <c r="E15" s="155">
        <f t="shared" si="2"/>
        <v>2072397</v>
      </c>
      <c r="F15" s="155">
        <f t="shared" si="2"/>
        <v>2069983</v>
      </c>
      <c r="G15" s="155">
        <f t="shared" si="2"/>
        <v>2068116</v>
      </c>
      <c r="H15" s="155">
        <f t="shared" si="2"/>
        <v>2068116</v>
      </c>
      <c r="I15" s="155">
        <f t="shared" si="1"/>
        <v>0</v>
      </c>
      <c r="J15" s="177">
        <f>J16+J51+J118+J137+J159+J262+J320+J438+J445+J466</f>
        <v>2085177</v>
      </c>
    </row>
    <row r="16" spans="1:10" ht="12.75" x14ac:dyDescent="0.2">
      <c r="A16" s="161" t="s">
        <v>214</v>
      </c>
      <c r="B16" s="160">
        <v>10</v>
      </c>
      <c r="C16" s="155">
        <f t="shared" ref="C16:H16" si="3">C17+C35+C43</f>
        <v>1869949</v>
      </c>
      <c r="D16" s="155">
        <f t="shared" si="3"/>
        <v>1869949</v>
      </c>
      <c r="E16" s="155">
        <f t="shared" si="3"/>
        <v>1869949</v>
      </c>
      <c r="F16" s="155">
        <f t="shared" si="3"/>
        <v>1867545</v>
      </c>
      <c r="G16" s="155">
        <f t="shared" si="3"/>
        <v>1866083</v>
      </c>
      <c r="H16" s="155">
        <f t="shared" si="3"/>
        <v>1866083</v>
      </c>
      <c r="I16" s="155">
        <f t="shared" si="1"/>
        <v>0</v>
      </c>
      <c r="J16" s="177">
        <f>J17+J35+J43</f>
        <v>1843404</v>
      </c>
    </row>
    <row r="17" spans="1:10" ht="12.75" x14ac:dyDescent="0.2">
      <c r="A17" s="157" t="s">
        <v>215</v>
      </c>
      <c r="B17" s="160">
        <v>10.01</v>
      </c>
      <c r="C17" s="165">
        <f t="shared" ref="C17:H17" si="4">SUM(C18:C34)</f>
        <v>1753584</v>
      </c>
      <c r="D17" s="165">
        <f t="shared" si="4"/>
        <v>1753584</v>
      </c>
      <c r="E17" s="165">
        <f t="shared" si="4"/>
        <v>1753584</v>
      </c>
      <c r="F17" s="165">
        <f t="shared" si="4"/>
        <v>1751194</v>
      </c>
      <c r="G17" s="165">
        <f t="shared" si="4"/>
        <v>1750009</v>
      </c>
      <c r="H17" s="165">
        <f t="shared" si="4"/>
        <v>1750009</v>
      </c>
      <c r="I17" s="155">
        <f t="shared" si="1"/>
        <v>0</v>
      </c>
      <c r="J17" s="198">
        <f>SUM(J18:J34)</f>
        <v>1750821</v>
      </c>
    </row>
    <row r="18" spans="1:10" ht="12.75" x14ac:dyDescent="0.2">
      <c r="A18" s="164" t="s">
        <v>216</v>
      </c>
      <c r="B18" s="163" t="s">
        <v>217</v>
      </c>
      <c r="C18" s="159">
        <v>1554970</v>
      </c>
      <c r="D18" s="159">
        <v>1554970</v>
      </c>
      <c r="E18" s="159">
        <v>1554970</v>
      </c>
      <c r="F18" s="159">
        <v>1552660</v>
      </c>
      <c r="G18" s="159">
        <v>1551598</v>
      </c>
      <c r="H18" s="159">
        <v>1551598</v>
      </c>
      <c r="I18" s="155">
        <f t="shared" si="1"/>
        <v>0</v>
      </c>
      <c r="J18" s="158">
        <v>1544321</v>
      </c>
    </row>
    <row r="19" spans="1:10" ht="12.75" x14ac:dyDescent="0.2">
      <c r="A19" s="164" t="s">
        <v>218</v>
      </c>
      <c r="B19" s="163" t="s">
        <v>219</v>
      </c>
      <c r="C19" s="159"/>
      <c r="D19" s="159"/>
      <c r="E19" s="159"/>
      <c r="F19" s="159"/>
      <c r="G19" s="159"/>
      <c r="H19" s="159"/>
      <c r="I19" s="155">
        <f t="shared" si="1"/>
        <v>0</v>
      </c>
      <c r="J19" s="158"/>
    </row>
    <row r="20" spans="1:10" ht="12.75" x14ac:dyDescent="0.2">
      <c r="A20" s="164" t="s">
        <v>220</v>
      </c>
      <c r="B20" s="163" t="s">
        <v>221</v>
      </c>
      <c r="C20" s="159"/>
      <c r="D20" s="159"/>
      <c r="E20" s="159"/>
      <c r="F20" s="159"/>
      <c r="G20" s="159"/>
      <c r="H20" s="159"/>
      <c r="I20" s="155">
        <f t="shared" si="1"/>
        <v>0</v>
      </c>
      <c r="J20" s="158"/>
    </row>
    <row r="21" spans="1:10" ht="12.75" x14ac:dyDescent="0.2">
      <c r="A21" s="164" t="s">
        <v>222</v>
      </c>
      <c r="B21" s="163" t="s">
        <v>223</v>
      </c>
      <c r="C21" s="159"/>
      <c r="D21" s="159"/>
      <c r="E21" s="159"/>
      <c r="F21" s="159"/>
      <c r="G21" s="159"/>
      <c r="H21" s="159"/>
      <c r="I21" s="155">
        <f t="shared" si="1"/>
        <v>0</v>
      </c>
      <c r="J21" s="158"/>
    </row>
    <row r="22" spans="1:10" ht="12.75" x14ac:dyDescent="0.2">
      <c r="A22" s="164" t="s">
        <v>224</v>
      </c>
      <c r="B22" s="163" t="s">
        <v>225</v>
      </c>
      <c r="C22" s="159">
        <v>197800</v>
      </c>
      <c r="D22" s="159">
        <v>197800</v>
      </c>
      <c r="E22" s="159">
        <v>197800</v>
      </c>
      <c r="F22" s="159">
        <v>197720</v>
      </c>
      <c r="G22" s="159">
        <v>197597</v>
      </c>
      <c r="H22" s="159">
        <v>197597</v>
      </c>
      <c r="I22" s="155">
        <f t="shared" si="1"/>
        <v>0</v>
      </c>
      <c r="J22" s="158">
        <v>205279</v>
      </c>
    </row>
    <row r="23" spans="1:10" ht="12.75" x14ac:dyDescent="0.2">
      <c r="A23" s="164" t="s">
        <v>226</v>
      </c>
      <c r="B23" s="163" t="s">
        <v>227</v>
      </c>
      <c r="C23" s="159">
        <v>814</v>
      </c>
      <c r="D23" s="159">
        <v>814</v>
      </c>
      <c r="E23" s="159">
        <v>814</v>
      </c>
      <c r="F23" s="159">
        <v>814</v>
      </c>
      <c r="G23" s="159">
        <v>814</v>
      </c>
      <c r="H23" s="159">
        <v>814</v>
      </c>
      <c r="I23" s="155">
        <f t="shared" si="1"/>
        <v>0</v>
      </c>
      <c r="J23" s="158">
        <v>1221</v>
      </c>
    </row>
    <row r="24" spans="1:10" ht="12.75" x14ac:dyDescent="0.2">
      <c r="A24" s="164" t="s">
        <v>228</v>
      </c>
      <c r="B24" s="163" t="s">
        <v>229</v>
      </c>
      <c r="C24" s="159"/>
      <c r="D24" s="159"/>
      <c r="E24" s="159"/>
      <c r="F24" s="159"/>
      <c r="G24" s="159"/>
      <c r="H24" s="159"/>
      <c r="I24" s="155">
        <f t="shared" si="1"/>
        <v>0</v>
      </c>
      <c r="J24" s="158"/>
    </row>
    <row r="25" spans="1:10" ht="12.75" x14ac:dyDescent="0.2">
      <c r="A25" s="164" t="s">
        <v>230</v>
      </c>
      <c r="B25" s="163" t="s">
        <v>231</v>
      </c>
      <c r="C25" s="159"/>
      <c r="D25" s="159"/>
      <c r="E25" s="159"/>
      <c r="F25" s="159"/>
      <c r="G25" s="159"/>
      <c r="H25" s="159"/>
      <c r="I25" s="155">
        <f t="shared" si="1"/>
        <v>0</v>
      </c>
      <c r="J25" s="158"/>
    </row>
    <row r="26" spans="1:10" ht="12.75" x14ac:dyDescent="0.2">
      <c r="A26" s="164" t="s">
        <v>232</v>
      </c>
      <c r="B26" s="163" t="s">
        <v>233</v>
      </c>
      <c r="C26" s="159"/>
      <c r="D26" s="159"/>
      <c r="E26" s="159"/>
      <c r="F26" s="159"/>
      <c r="G26" s="159"/>
      <c r="H26" s="159"/>
      <c r="I26" s="155">
        <f t="shared" si="1"/>
        <v>0</v>
      </c>
      <c r="J26" s="158"/>
    </row>
    <row r="27" spans="1:10" ht="12.75" x14ac:dyDescent="0.2">
      <c r="A27" s="164" t="s">
        <v>234</v>
      </c>
      <c r="B27" s="163" t="s">
        <v>235</v>
      </c>
      <c r="C27" s="159"/>
      <c r="D27" s="159"/>
      <c r="E27" s="159"/>
      <c r="F27" s="159"/>
      <c r="G27" s="159"/>
      <c r="H27" s="159"/>
      <c r="I27" s="155">
        <f t="shared" si="1"/>
        <v>0</v>
      </c>
      <c r="J27" s="158"/>
    </row>
    <row r="28" spans="1:10" ht="12.75" x14ac:dyDescent="0.2">
      <c r="A28" s="164" t="s">
        <v>236</v>
      </c>
      <c r="B28" s="163" t="s">
        <v>237</v>
      </c>
      <c r="C28" s="159"/>
      <c r="D28" s="159"/>
      <c r="E28" s="159"/>
      <c r="F28" s="159"/>
      <c r="G28" s="159"/>
      <c r="H28" s="159"/>
      <c r="I28" s="155">
        <f t="shared" si="1"/>
        <v>0</v>
      </c>
      <c r="J28" s="158"/>
    </row>
    <row r="29" spans="1:10" ht="12.75" x14ac:dyDescent="0.2">
      <c r="A29" s="164" t="s">
        <v>238</v>
      </c>
      <c r="B29" s="163" t="s">
        <v>239</v>
      </c>
      <c r="C29" s="159"/>
      <c r="D29" s="159"/>
      <c r="E29" s="159"/>
      <c r="F29" s="159"/>
      <c r="G29" s="159"/>
      <c r="H29" s="159"/>
      <c r="I29" s="155">
        <f t="shared" si="1"/>
        <v>0</v>
      </c>
      <c r="J29" s="158"/>
    </row>
    <row r="30" spans="1:10" ht="12.75" x14ac:dyDescent="0.2">
      <c r="A30" s="164" t="s">
        <v>240</v>
      </c>
      <c r="B30" s="163" t="s">
        <v>241</v>
      </c>
      <c r="C30" s="159"/>
      <c r="D30" s="159"/>
      <c r="E30" s="159"/>
      <c r="F30" s="159"/>
      <c r="G30" s="159"/>
      <c r="H30" s="159"/>
      <c r="I30" s="155">
        <f t="shared" si="1"/>
        <v>0</v>
      </c>
      <c r="J30" s="158"/>
    </row>
    <row r="31" spans="1:10" ht="12.75" x14ac:dyDescent="0.2">
      <c r="A31" s="164" t="s">
        <v>242</v>
      </c>
      <c r="B31" s="163" t="s">
        <v>243</v>
      </c>
      <c r="C31" s="159"/>
      <c r="D31" s="159"/>
      <c r="E31" s="159"/>
      <c r="F31" s="159"/>
      <c r="G31" s="159"/>
      <c r="H31" s="159"/>
      <c r="I31" s="155">
        <f t="shared" si="1"/>
        <v>0</v>
      </c>
      <c r="J31" s="158"/>
    </row>
    <row r="32" spans="1:10" ht="12.75" x14ac:dyDescent="0.2">
      <c r="A32" s="164" t="s">
        <v>244</v>
      </c>
      <c r="B32" s="163" t="s">
        <v>245</v>
      </c>
      <c r="C32" s="159"/>
      <c r="D32" s="159"/>
      <c r="E32" s="159"/>
      <c r="F32" s="159"/>
      <c r="G32" s="159"/>
      <c r="H32" s="159"/>
      <c r="I32" s="155">
        <f t="shared" si="1"/>
        <v>0</v>
      </c>
      <c r="J32" s="158"/>
    </row>
    <row r="33" spans="1:10" ht="12.75" x14ac:dyDescent="0.2">
      <c r="A33" s="164" t="s">
        <v>246</v>
      </c>
      <c r="B33" s="163" t="s">
        <v>247</v>
      </c>
      <c r="C33" s="159"/>
      <c r="D33" s="159"/>
      <c r="E33" s="159"/>
      <c r="F33" s="159"/>
      <c r="G33" s="159"/>
      <c r="H33" s="159"/>
      <c r="I33" s="155">
        <f t="shared" si="1"/>
        <v>0</v>
      </c>
      <c r="J33" s="158"/>
    </row>
    <row r="34" spans="1:10" ht="12.75" x14ac:dyDescent="0.2">
      <c r="A34" s="164" t="s">
        <v>248</v>
      </c>
      <c r="B34" s="163" t="s">
        <v>249</v>
      </c>
      <c r="C34" s="159"/>
      <c r="D34" s="159"/>
      <c r="E34" s="159"/>
      <c r="F34" s="159"/>
      <c r="G34" s="159"/>
      <c r="H34" s="159"/>
      <c r="I34" s="155">
        <f t="shared" si="1"/>
        <v>0</v>
      </c>
      <c r="J34" s="158"/>
    </row>
    <row r="35" spans="1:10" ht="12.75" x14ac:dyDescent="0.2">
      <c r="A35" s="157" t="s">
        <v>250</v>
      </c>
      <c r="B35" s="160">
        <v>10.02</v>
      </c>
      <c r="C35" s="165">
        <f t="shared" ref="C35:H35" si="5">SUM(C36:C42)</f>
        <v>51050</v>
      </c>
      <c r="D35" s="165">
        <f t="shared" si="5"/>
        <v>51050</v>
      </c>
      <c r="E35" s="165">
        <f t="shared" si="5"/>
        <v>51050</v>
      </c>
      <c r="F35" s="165">
        <f t="shared" si="5"/>
        <v>51050</v>
      </c>
      <c r="G35" s="165">
        <f t="shared" si="5"/>
        <v>51050</v>
      </c>
      <c r="H35" s="165">
        <f t="shared" si="5"/>
        <v>51050</v>
      </c>
      <c r="I35" s="155">
        <f t="shared" si="1"/>
        <v>0</v>
      </c>
      <c r="J35" s="198">
        <f>SUM(J36:J42)</f>
        <v>51050</v>
      </c>
    </row>
    <row r="36" spans="1:10" ht="12.75" x14ac:dyDescent="0.2">
      <c r="A36" s="164" t="s">
        <v>251</v>
      </c>
      <c r="B36" s="163" t="s">
        <v>252</v>
      </c>
      <c r="C36" s="159"/>
      <c r="D36" s="159"/>
      <c r="E36" s="159"/>
      <c r="F36" s="159"/>
      <c r="G36" s="159"/>
      <c r="H36" s="159"/>
      <c r="I36" s="155">
        <f t="shared" si="1"/>
        <v>0</v>
      </c>
      <c r="J36" s="158"/>
    </row>
    <row r="37" spans="1:10" ht="12.75" x14ac:dyDescent="0.2">
      <c r="A37" s="164" t="s">
        <v>253</v>
      </c>
      <c r="B37" s="163" t="s">
        <v>254</v>
      </c>
      <c r="C37" s="159"/>
      <c r="D37" s="159"/>
      <c r="E37" s="159"/>
      <c r="F37" s="159"/>
      <c r="G37" s="159"/>
      <c r="H37" s="159"/>
      <c r="I37" s="155">
        <f t="shared" si="1"/>
        <v>0</v>
      </c>
      <c r="J37" s="158"/>
    </row>
    <row r="38" spans="1:10" ht="12.75" x14ac:dyDescent="0.2">
      <c r="A38" s="164" t="s">
        <v>255</v>
      </c>
      <c r="B38" s="163" t="s">
        <v>256</v>
      </c>
      <c r="C38" s="159"/>
      <c r="D38" s="159"/>
      <c r="E38" s="159"/>
      <c r="F38" s="159"/>
      <c r="G38" s="159"/>
      <c r="H38" s="159"/>
      <c r="I38" s="155">
        <f t="shared" si="1"/>
        <v>0</v>
      </c>
      <c r="J38" s="158"/>
    </row>
    <row r="39" spans="1:10" ht="12.75" x14ac:dyDescent="0.2">
      <c r="A39" s="164" t="s">
        <v>257</v>
      </c>
      <c r="B39" s="163" t="s">
        <v>258</v>
      </c>
      <c r="C39" s="159"/>
      <c r="D39" s="159"/>
      <c r="E39" s="159"/>
      <c r="F39" s="159"/>
      <c r="G39" s="159"/>
      <c r="H39" s="159"/>
      <c r="I39" s="155">
        <f t="shared" si="1"/>
        <v>0</v>
      </c>
      <c r="J39" s="158"/>
    </row>
    <row r="40" spans="1:10" ht="12.75" x14ac:dyDescent="0.2">
      <c r="A40" s="164" t="s">
        <v>259</v>
      </c>
      <c r="B40" s="163" t="s">
        <v>260</v>
      </c>
      <c r="C40" s="159"/>
      <c r="D40" s="159"/>
      <c r="E40" s="159"/>
      <c r="F40" s="159"/>
      <c r="G40" s="159"/>
      <c r="H40" s="159"/>
      <c r="I40" s="155">
        <f t="shared" si="1"/>
        <v>0</v>
      </c>
      <c r="J40" s="158"/>
    </row>
    <row r="41" spans="1:10" ht="12.75" x14ac:dyDescent="0.2">
      <c r="A41" s="164" t="s">
        <v>1150</v>
      </c>
      <c r="B41" s="163" t="s">
        <v>261</v>
      </c>
      <c r="C41" s="159">
        <v>51050</v>
      </c>
      <c r="D41" s="159">
        <v>51050</v>
      </c>
      <c r="E41" s="159">
        <v>51050</v>
      </c>
      <c r="F41" s="159">
        <v>51050</v>
      </c>
      <c r="G41" s="159">
        <v>51050</v>
      </c>
      <c r="H41" s="159">
        <v>51050</v>
      </c>
      <c r="I41" s="155">
        <f t="shared" si="1"/>
        <v>0</v>
      </c>
      <c r="J41" s="158">
        <v>51050</v>
      </c>
    </row>
    <row r="42" spans="1:10" ht="12.75" x14ac:dyDescent="0.2">
      <c r="A42" s="164" t="s">
        <v>262</v>
      </c>
      <c r="B42" s="163" t="s">
        <v>263</v>
      </c>
      <c r="C42" s="159"/>
      <c r="D42" s="159"/>
      <c r="E42" s="159"/>
      <c r="F42" s="159"/>
      <c r="G42" s="159"/>
      <c r="H42" s="159"/>
      <c r="I42" s="155">
        <f t="shared" si="1"/>
        <v>0</v>
      </c>
      <c r="J42" s="158"/>
    </row>
    <row r="43" spans="1:10" ht="12.75" x14ac:dyDescent="0.2">
      <c r="A43" s="157" t="s">
        <v>264</v>
      </c>
      <c r="B43" s="160">
        <v>10.029999999999999</v>
      </c>
      <c r="C43" s="165">
        <f>SUM(C44:C50)</f>
        <v>65315</v>
      </c>
      <c r="D43" s="165">
        <f t="shared" ref="D43:J43" si="6">SUM(D44:D50)</f>
        <v>65315</v>
      </c>
      <c r="E43" s="165">
        <f t="shared" si="6"/>
        <v>65315</v>
      </c>
      <c r="F43" s="165">
        <f t="shared" si="6"/>
        <v>65301</v>
      </c>
      <c r="G43" s="165">
        <f t="shared" si="6"/>
        <v>65024</v>
      </c>
      <c r="H43" s="165">
        <f t="shared" si="6"/>
        <v>65024</v>
      </c>
      <c r="I43" s="165">
        <f t="shared" si="6"/>
        <v>0</v>
      </c>
      <c r="J43" s="198">
        <f t="shared" si="6"/>
        <v>41533</v>
      </c>
    </row>
    <row r="44" spans="1:10" ht="12.75" x14ac:dyDescent="0.2">
      <c r="A44" s="164" t="s">
        <v>265</v>
      </c>
      <c r="B44" s="163" t="s">
        <v>266</v>
      </c>
      <c r="C44" s="159">
        <v>21325</v>
      </c>
      <c r="D44" s="159">
        <v>21325</v>
      </c>
      <c r="E44" s="159">
        <v>21325</v>
      </c>
      <c r="F44" s="159">
        <v>21321</v>
      </c>
      <c r="G44" s="159">
        <v>21192</v>
      </c>
      <c r="H44" s="159">
        <v>21192</v>
      </c>
      <c r="I44" s="155">
        <f t="shared" si="1"/>
        <v>0</v>
      </c>
      <c r="J44" s="158">
        <v>1667</v>
      </c>
    </row>
    <row r="45" spans="1:10" ht="12.75" x14ac:dyDescent="0.2">
      <c r="A45" s="164" t="s">
        <v>267</v>
      </c>
      <c r="B45" s="163" t="s">
        <v>268</v>
      </c>
      <c r="C45" s="159">
        <v>673</v>
      </c>
      <c r="D45" s="159">
        <v>673</v>
      </c>
      <c r="E45" s="159">
        <v>673</v>
      </c>
      <c r="F45" s="159">
        <v>670</v>
      </c>
      <c r="G45" s="159">
        <v>665</v>
      </c>
      <c r="H45" s="159">
        <v>665</v>
      </c>
      <c r="I45" s="155">
        <f t="shared" si="1"/>
        <v>0</v>
      </c>
      <c r="J45" s="158">
        <v>52</v>
      </c>
    </row>
    <row r="46" spans="1:10" ht="12.75" x14ac:dyDescent="0.2">
      <c r="A46" s="164" t="s">
        <v>269</v>
      </c>
      <c r="B46" s="163" t="s">
        <v>270</v>
      </c>
      <c r="C46" s="159">
        <v>6966</v>
      </c>
      <c r="D46" s="159">
        <v>6966</v>
      </c>
      <c r="E46" s="159">
        <v>6966</v>
      </c>
      <c r="F46" s="159">
        <v>6966</v>
      </c>
      <c r="G46" s="159">
        <v>6924</v>
      </c>
      <c r="H46" s="159">
        <v>6924</v>
      </c>
      <c r="I46" s="155">
        <f t="shared" si="1"/>
        <v>0</v>
      </c>
      <c r="J46" s="158">
        <v>549</v>
      </c>
    </row>
    <row r="47" spans="1:10" ht="12.75" x14ac:dyDescent="0.2">
      <c r="A47" s="164" t="s">
        <v>271</v>
      </c>
      <c r="B47" s="163" t="s">
        <v>272</v>
      </c>
      <c r="C47" s="159">
        <v>241</v>
      </c>
      <c r="D47" s="159">
        <v>241</v>
      </c>
      <c r="E47" s="159">
        <v>241</v>
      </c>
      <c r="F47" s="159">
        <v>241</v>
      </c>
      <c r="G47" s="159">
        <v>240</v>
      </c>
      <c r="H47" s="159">
        <v>240</v>
      </c>
      <c r="I47" s="155">
        <f t="shared" si="1"/>
        <v>0</v>
      </c>
      <c r="J47" s="158">
        <v>19</v>
      </c>
    </row>
    <row r="48" spans="1:10" ht="12.75" x14ac:dyDescent="0.2">
      <c r="A48" s="164" t="s">
        <v>273</v>
      </c>
      <c r="B48" s="163" t="s">
        <v>274</v>
      </c>
      <c r="C48" s="159"/>
      <c r="D48" s="159"/>
      <c r="E48" s="159"/>
      <c r="F48" s="159"/>
      <c r="G48" s="159"/>
      <c r="H48" s="159"/>
      <c r="I48" s="155">
        <f t="shared" si="1"/>
        <v>0</v>
      </c>
      <c r="J48" s="158"/>
    </row>
    <row r="49" spans="1:10" ht="12.75" x14ac:dyDescent="0.2">
      <c r="A49" s="164" t="s">
        <v>275</v>
      </c>
      <c r="B49" s="163" t="s">
        <v>276</v>
      </c>
      <c r="C49" s="159">
        <v>90</v>
      </c>
      <c r="D49" s="159">
        <v>90</v>
      </c>
      <c r="E49" s="159">
        <v>90</v>
      </c>
      <c r="F49" s="159">
        <v>90</v>
      </c>
      <c r="G49" s="159">
        <v>90</v>
      </c>
      <c r="H49" s="159">
        <v>90</v>
      </c>
      <c r="I49" s="155">
        <f t="shared" si="1"/>
        <v>0</v>
      </c>
      <c r="J49" s="158">
        <v>90</v>
      </c>
    </row>
    <row r="50" spans="1:10" ht="12.75" x14ac:dyDescent="0.2">
      <c r="A50" s="164" t="s">
        <v>1098</v>
      </c>
      <c r="B50" s="163" t="s">
        <v>1097</v>
      </c>
      <c r="C50" s="159">
        <v>36020</v>
      </c>
      <c r="D50" s="159">
        <v>36020</v>
      </c>
      <c r="E50" s="159">
        <v>36020</v>
      </c>
      <c r="F50" s="159">
        <v>36013</v>
      </c>
      <c r="G50" s="159">
        <v>35913</v>
      </c>
      <c r="H50" s="159">
        <v>35913</v>
      </c>
      <c r="I50" s="155">
        <f t="shared" si="1"/>
        <v>0</v>
      </c>
      <c r="J50" s="158">
        <v>39156</v>
      </c>
    </row>
    <row r="51" spans="1:10" ht="12.75" x14ac:dyDescent="0.2">
      <c r="A51" s="161" t="s">
        <v>277</v>
      </c>
      <c r="B51" s="160">
        <v>20</v>
      </c>
      <c r="C51" s="155">
        <f t="shared" ref="C51:H51" si="7">C52+C63+C64+C67+C72+C76+C79+C80+C81+C82+C83+C84+C85+C86+C87+C88+C89+C90+C91+C92+C93+C94+C99+C100+C101+C102+C112+C113+C114+C115+C116+C117</f>
        <v>202448</v>
      </c>
      <c r="D51" s="155">
        <f t="shared" si="7"/>
        <v>202448</v>
      </c>
      <c r="E51" s="155">
        <f t="shared" si="7"/>
        <v>202448</v>
      </c>
      <c r="F51" s="155">
        <f t="shared" si="7"/>
        <v>202438</v>
      </c>
      <c r="G51" s="155">
        <f t="shared" si="7"/>
        <v>202033</v>
      </c>
      <c r="H51" s="155">
        <f t="shared" si="7"/>
        <v>202033</v>
      </c>
      <c r="I51" s="155">
        <f t="shared" si="1"/>
        <v>0</v>
      </c>
      <c r="J51" s="177">
        <f>J52+J63+J64+J67+J72+J76+J79+J80+J81+J82+J83+J84+J85+J86+J87+J88+J89+J90+J91+J92+J93+J94+J99+J100+J101+J102+J112+J113+J114+J115+J116+J117</f>
        <v>241773</v>
      </c>
    </row>
    <row r="52" spans="1:10" ht="12.75" x14ac:dyDescent="0.2">
      <c r="A52" s="157" t="s">
        <v>278</v>
      </c>
      <c r="B52" s="160">
        <v>20.010000000000002</v>
      </c>
      <c r="C52" s="165">
        <f t="shared" ref="C52:H52" si="8">SUM(C53:C62)</f>
        <v>189747</v>
      </c>
      <c r="D52" s="165">
        <f t="shared" si="8"/>
        <v>189747</v>
      </c>
      <c r="E52" s="165">
        <f t="shared" si="8"/>
        <v>189747</v>
      </c>
      <c r="F52" s="165">
        <f t="shared" si="8"/>
        <v>189747</v>
      </c>
      <c r="G52" s="165">
        <f t="shared" si="8"/>
        <v>189742</v>
      </c>
      <c r="H52" s="165">
        <f t="shared" si="8"/>
        <v>189742</v>
      </c>
      <c r="I52" s="155">
        <f t="shared" si="1"/>
        <v>0</v>
      </c>
      <c r="J52" s="198">
        <f>SUM(J53:J62)</f>
        <v>234319</v>
      </c>
    </row>
    <row r="53" spans="1:10" ht="12.75" x14ac:dyDescent="0.2">
      <c r="A53" s="164" t="s">
        <v>279</v>
      </c>
      <c r="B53" s="163" t="s">
        <v>280</v>
      </c>
      <c r="C53" s="159">
        <v>13500</v>
      </c>
      <c r="D53" s="159">
        <v>13500</v>
      </c>
      <c r="E53" s="159">
        <v>13500</v>
      </c>
      <c r="F53" s="159">
        <v>13500</v>
      </c>
      <c r="G53" s="159">
        <v>13499</v>
      </c>
      <c r="H53" s="159">
        <v>13499</v>
      </c>
      <c r="I53" s="155">
        <f t="shared" si="1"/>
        <v>0</v>
      </c>
      <c r="J53" s="158">
        <v>17878</v>
      </c>
    </row>
    <row r="54" spans="1:10" ht="12.75" x14ac:dyDescent="0.2">
      <c r="A54" s="164" t="s">
        <v>281</v>
      </c>
      <c r="B54" s="163" t="s">
        <v>282</v>
      </c>
      <c r="C54" s="159"/>
      <c r="D54" s="159"/>
      <c r="E54" s="159"/>
      <c r="F54" s="159"/>
      <c r="G54" s="159"/>
      <c r="H54" s="159"/>
      <c r="I54" s="155">
        <f t="shared" si="1"/>
        <v>0</v>
      </c>
      <c r="J54" s="158">
        <v>354</v>
      </c>
    </row>
    <row r="55" spans="1:10" ht="12.75" x14ac:dyDescent="0.2">
      <c r="A55" s="164" t="s">
        <v>283</v>
      </c>
      <c r="B55" s="163" t="s">
        <v>284</v>
      </c>
      <c r="C55" s="159">
        <v>63500</v>
      </c>
      <c r="D55" s="159">
        <v>63500</v>
      </c>
      <c r="E55" s="159">
        <v>63500</v>
      </c>
      <c r="F55" s="159">
        <v>63500</v>
      </c>
      <c r="G55" s="159">
        <v>63500</v>
      </c>
      <c r="H55" s="159">
        <v>63500</v>
      </c>
      <c r="I55" s="155">
        <f t="shared" si="1"/>
        <v>0</v>
      </c>
      <c r="J55" s="158">
        <v>73952</v>
      </c>
    </row>
    <row r="56" spans="1:10" ht="12.75" x14ac:dyDescent="0.2">
      <c r="A56" s="164" t="s">
        <v>285</v>
      </c>
      <c r="B56" s="163" t="s">
        <v>286</v>
      </c>
      <c r="C56" s="159">
        <v>2400</v>
      </c>
      <c r="D56" s="159">
        <v>2400</v>
      </c>
      <c r="E56" s="159">
        <v>2400</v>
      </c>
      <c r="F56" s="159">
        <v>2400</v>
      </c>
      <c r="G56" s="159">
        <v>2400</v>
      </c>
      <c r="H56" s="159">
        <v>2400</v>
      </c>
      <c r="I56" s="155">
        <f t="shared" si="1"/>
        <v>0</v>
      </c>
      <c r="J56" s="158">
        <v>2876</v>
      </c>
    </row>
    <row r="57" spans="1:10" ht="12.75" x14ac:dyDescent="0.2">
      <c r="A57" s="164" t="s">
        <v>287</v>
      </c>
      <c r="B57" s="163" t="s">
        <v>288</v>
      </c>
      <c r="C57" s="159">
        <v>20000</v>
      </c>
      <c r="D57" s="159">
        <v>20000</v>
      </c>
      <c r="E57" s="159">
        <v>20000</v>
      </c>
      <c r="F57" s="159">
        <v>20000</v>
      </c>
      <c r="G57" s="159">
        <v>20000</v>
      </c>
      <c r="H57" s="159">
        <v>20000</v>
      </c>
      <c r="I57" s="155">
        <f t="shared" si="1"/>
        <v>0</v>
      </c>
      <c r="J57" s="158">
        <v>21526</v>
      </c>
    </row>
    <row r="58" spans="1:10" ht="12.75" x14ac:dyDescent="0.2">
      <c r="A58" s="164" t="s">
        <v>289</v>
      </c>
      <c r="B58" s="163" t="s">
        <v>290</v>
      </c>
      <c r="C58" s="159"/>
      <c r="D58" s="159"/>
      <c r="E58" s="159"/>
      <c r="F58" s="159"/>
      <c r="G58" s="159"/>
      <c r="H58" s="159"/>
      <c r="I58" s="155">
        <f t="shared" si="1"/>
        <v>0</v>
      </c>
      <c r="J58" s="158"/>
    </row>
    <row r="59" spans="1:10" ht="12.75" x14ac:dyDescent="0.2">
      <c r="A59" s="164" t="s">
        <v>291</v>
      </c>
      <c r="B59" s="163" t="s">
        <v>292</v>
      </c>
      <c r="C59" s="159"/>
      <c r="D59" s="159"/>
      <c r="E59" s="159"/>
      <c r="F59" s="159"/>
      <c r="G59" s="159"/>
      <c r="H59" s="159"/>
      <c r="I59" s="155">
        <f t="shared" si="1"/>
        <v>0</v>
      </c>
      <c r="J59" s="158"/>
    </row>
    <row r="60" spans="1:10" ht="12.75" x14ac:dyDescent="0.2">
      <c r="A60" s="164" t="s">
        <v>293</v>
      </c>
      <c r="B60" s="163" t="s">
        <v>294</v>
      </c>
      <c r="C60" s="159">
        <v>19300</v>
      </c>
      <c r="D60" s="159">
        <v>19300</v>
      </c>
      <c r="E60" s="159">
        <v>19300</v>
      </c>
      <c r="F60" s="159">
        <v>19300</v>
      </c>
      <c r="G60" s="159">
        <v>19298</v>
      </c>
      <c r="H60" s="159">
        <v>19298</v>
      </c>
      <c r="I60" s="155">
        <f t="shared" si="1"/>
        <v>0</v>
      </c>
      <c r="J60" s="158">
        <v>21269</v>
      </c>
    </row>
    <row r="61" spans="1:10" ht="12.75" x14ac:dyDescent="0.2">
      <c r="A61" s="164" t="s">
        <v>295</v>
      </c>
      <c r="B61" s="163" t="s">
        <v>296</v>
      </c>
      <c r="C61" s="159">
        <v>11540</v>
      </c>
      <c r="D61" s="159">
        <v>11540</v>
      </c>
      <c r="E61" s="159">
        <v>11540</v>
      </c>
      <c r="F61" s="159">
        <v>11540</v>
      </c>
      <c r="G61" s="159">
        <v>11538</v>
      </c>
      <c r="H61" s="159">
        <v>11538</v>
      </c>
      <c r="I61" s="155">
        <f t="shared" si="1"/>
        <v>0</v>
      </c>
      <c r="J61" s="158">
        <v>16446</v>
      </c>
    </row>
    <row r="62" spans="1:10" ht="12.75" x14ac:dyDescent="0.2">
      <c r="A62" s="164" t="s">
        <v>297</v>
      </c>
      <c r="B62" s="163" t="s">
        <v>298</v>
      </c>
      <c r="C62" s="159">
        <v>59507</v>
      </c>
      <c r="D62" s="159">
        <v>59507</v>
      </c>
      <c r="E62" s="159">
        <v>59507</v>
      </c>
      <c r="F62" s="159">
        <v>59507</v>
      </c>
      <c r="G62" s="159">
        <v>59507</v>
      </c>
      <c r="H62" s="159">
        <v>59507</v>
      </c>
      <c r="I62" s="155">
        <f t="shared" si="1"/>
        <v>0</v>
      </c>
      <c r="J62" s="158">
        <v>80018</v>
      </c>
    </row>
    <row r="63" spans="1:10" ht="12.75" x14ac:dyDescent="0.2">
      <c r="A63" s="157" t="s">
        <v>299</v>
      </c>
      <c r="B63" s="160">
        <v>20.02</v>
      </c>
      <c r="C63" s="176"/>
      <c r="D63" s="176"/>
      <c r="E63" s="176"/>
      <c r="F63" s="176"/>
      <c r="G63" s="176"/>
      <c r="H63" s="176"/>
      <c r="I63" s="155">
        <f t="shared" si="1"/>
        <v>0</v>
      </c>
      <c r="J63" s="175"/>
    </row>
    <row r="64" spans="1:10" ht="12.75" x14ac:dyDescent="0.2">
      <c r="A64" s="157" t="s">
        <v>300</v>
      </c>
      <c r="B64" s="160">
        <v>20.03</v>
      </c>
      <c r="C64" s="165">
        <f t="shared" ref="C64:H64" si="9">SUM(C65,C66)</f>
        <v>0</v>
      </c>
      <c r="D64" s="165">
        <f t="shared" si="9"/>
        <v>0</v>
      </c>
      <c r="E64" s="165">
        <f t="shared" si="9"/>
        <v>0</v>
      </c>
      <c r="F64" s="165">
        <f t="shared" si="9"/>
        <v>0</v>
      </c>
      <c r="G64" s="165">
        <f t="shared" si="9"/>
        <v>0</v>
      </c>
      <c r="H64" s="165">
        <f t="shared" si="9"/>
        <v>0</v>
      </c>
      <c r="I64" s="155">
        <f t="shared" si="1"/>
        <v>0</v>
      </c>
      <c r="J64" s="198">
        <f>SUM(J65,J66)</f>
        <v>0</v>
      </c>
    </row>
    <row r="65" spans="1:10" ht="12.75" x14ac:dyDescent="0.2">
      <c r="A65" s="164" t="s">
        <v>301</v>
      </c>
      <c r="B65" s="163" t="s">
        <v>302</v>
      </c>
      <c r="C65" s="159"/>
      <c r="D65" s="159"/>
      <c r="E65" s="159"/>
      <c r="F65" s="159"/>
      <c r="G65" s="159"/>
      <c r="H65" s="159"/>
      <c r="I65" s="155">
        <f t="shared" si="1"/>
        <v>0</v>
      </c>
      <c r="J65" s="158"/>
    </row>
    <row r="66" spans="1:10" ht="12.75" x14ac:dyDescent="0.2">
      <c r="A66" s="164" t="s">
        <v>303</v>
      </c>
      <c r="B66" s="163" t="s">
        <v>304</v>
      </c>
      <c r="C66" s="159"/>
      <c r="D66" s="159"/>
      <c r="E66" s="159"/>
      <c r="F66" s="159"/>
      <c r="G66" s="159"/>
      <c r="H66" s="159"/>
      <c r="I66" s="155">
        <f t="shared" si="1"/>
        <v>0</v>
      </c>
      <c r="J66" s="158"/>
    </row>
    <row r="67" spans="1:10" ht="12.75" x14ac:dyDescent="0.2">
      <c r="A67" s="157" t="s">
        <v>305</v>
      </c>
      <c r="B67" s="160">
        <v>20.04</v>
      </c>
      <c r="C67" s="165">
        <f t="shared" ref="C67:H67" si="10">SUM(C68:C71)</f>
        <v>0</v>
      </c>
      <c r="D67" s="165">
        <f t="shared" si="10"/>
        <v>0</v>
      </c>
      <c r="E67" s="165">
        <f t="shared" si="10"/>
        <v>0</v>
      </c>
      <c r="F67" s="165">
        <f t="shared" si="10"/>
        <v>0</v>
      </c>
      <c r="G67" s="165">
        <f t="shared" si="10"/>
        <v>0</v>
      </c>
      <c r="H67" s="165">
        <f t="shared" si="10"/>
        <v>0</v>
      </c>
      <c r="I67" s="155">
        <f t="shared" si="1"/>
        <v>0</v>
      </c>
      <c r="J67" s="198">
        <f>SUM(J68:J71)</f>
        <v>0</v>
      </c>
    </row>
    <row r="68" spans="1:10" ht="12.75" x14ac:dyDescent="0.2">
      <c r="A68" s="164" t="s">
        <v>306</v>
      </c>
      <c r="B68" s="163" t="s">
        <v>307</v>
      </c>
      <c r="C68" s="159"/>
      <c r="D68" s="159"/>
      <c r="E68" s="159"/>
      <c r="F68" s="159"/>
      <c r="G68" s="159"/>
      <c r="H68" s="159"/>
      <c r="I68" s="155">
        <f t="shared" si="1"/>
        <v>0</v>
      </c>
      <c r="J68" s="158"/>
    </row>
    <row r="69" spans="1:10" ht="12.75" x14ac:dyDescent="0.2">
      <c r="A69" s="164" t="s">
        <v>308</v>
      </c>
      <c r="B69" s="163" t="s">
        <v>309</v>
      </c>
      <c r="C69" s="159"/>
      <c r="D69" s="159"/>
      <c r="E69" s="159"/>
      <c r="F69" s="159"/>
      <c r="G69" s="159"/>
      <c r="H69" s="159"/>
      <c r="I69" s="155">
        <f t="shared" si="1"/>
        <v>0</v>
      </c>
      <c r="J69" s="158"/>
    </row>
    <row r="70" spans="1:10" ht="12.75" x14ac:dyDescent="0.2">
      <c r="A70" s="164" t="s">
        <v>310</v>
      </c>
      <c r="B70" s="163" t="s">
        <v>311</v>
      </c>
      <c r="C70" s="159"/>
      <c r="D70" s="159"/>
      <c r="E70" s="159"/>
      <c r="F70" s="159"/>
      <c r="G70" s="159"/>
      <c r="H70" s="159"/>
      <c r="I70" s="155">
        <f t="shared" si="1"/>
        <v>0</v>
      </c>
      <c r="J70" s="158"/>
    </row>
    <row r="71" spans="1:10" ht="12.75" x14ac:dyDescent="0.2">
      <c r="A71" s="164" t="s">
        <v>312</v>
      </c>
      <c r="B71" s="163" t="s">
        <v>313</v>
      </c>
      <c r="C71" s="159"/>
      <c r="D71" s="159"/>
      <c r="E71" s="159"/>
      <c r="F71" s="159"/>
      <c r="G71" s="159"/>
      <c r="H71" s="159"/>
      <c r="I71" s="155">
        <f t="shared" si="1"/>
        <v>0</v>
      </c>
      <c r="J71" s="158"/>
    </row>
    <row r="72" spans="1:10" ht="12.75" x14ac:dyDescent="0.2">
      <c r="A72" s="157" t="s">
        <v>314</v>
      </c>
      <c r="B72" s="160">
        <v>20.05</v>
      </c>
      <c r="C72" s="165">
        <f t="shared" ref="C72:H72" si="11">SUM(C73:C75)</f>
        <v>4963</v>
      </c>
      <c r="D72" s="165">
        <f t="shared" si="11"/>
        <v>4963</v>
      </c>
      <c r="E72" s="165">
        <f t="shared" si="11"/>
        <v>4963</v>
      </c>
      <c r="F72" s="165">
        <f t="shared" si="11"/>
        <v>4963</v>
      </c>
      <c r="G72" s="165">
        <f t="shared" si="11"/>
        <v>4963</v>
      </c>
      <c r="H72" s="165">
        <f t="shared" si="11"/>
        <v>4963</v>
      </c>
      <c r="I72" s="155">
        <f t="shared" si="1"/>
        <v>0</v>
      </c>
      <c r="J72" s="198">
        <f>SUM(J73:J75)</f>
        <v>0</v>
      </c>
    </row>
    <row r="73" spans="1:10" ht="12.75" x14ac:dyDescent="0.2">
      <c r="A73" s="164" t="s">
        <v>315</v>
      </c>
      <c r="B73" s="163" t="s">
        <v>316</v>
      </c>
      <c r="C73" s="159"/>
      <c r="D73" s="159"/>
      <c r="E73" s="159"/>
      <c r="F73" s="159"/>
      <c r="G73" s="159"/>
      <c r="H73" s="159"/>
      <c r="I73" s="155">
        <f t="shared" si="1"/>
        <v>0</v>
      </c>
      <c r="J73" s="158"/>
    </row>
    <row r="74" spans="1:10" ht="12.75" x14ac:dyDescent="0.2">
      <c r="A74" s="164" t="s">
        <v>317</v>
      </c>
      <c r="B74" s="163" t="s">
        <v>318</v>
      </c>
      <c r="C74" s="159"/>
      <c r="D74" s="159"/>
      <c r="E74" s="159"/>
      <c r="F74" s="159"/>
      <c r="G74" s="159"/>
      <c r="H74" s="159"/>
      <c r="I74" s="155">
        <f t="shared" si="1"/>
        <v>0</v>
      </c>
      <c r="J74" s="158"/>
    </row>
    <row r="75" spans="1:10" ht="12.75" x14ac:dyDescent="0.2">
      <c r="A75" s="164" t="s">
        <v>319</v>
      </c>
      <c r="B75" s="163" t="s">
        <v>320</v>
      </c>
      <c r="C75" s="159">
        <v>4963</v>
      </c>
      <c r="D75" s="159">
        <v>4963</v>
      </c>
      <c r="E75" s="159">
        <v>4963</v>
      </c>
      <c r="F75" s="159">
        <v>4963</v>
      </c>
      <c r="G75" s="159">
        <v>4963</v>
      </c>
      <c r="H75" s="159">
        <v>4963</v>
      </c>
      <c r="I75" s="155">
        <f t="shared" si="1"/>
        <v>0</v>
      </c>
      <c r="J75" s="158"/>
    </row>
    <row r="76" spans="1:10" ht="12.75" x14ac:dyDescent="0.2">
      <c r="A76" s="157" t="s">
        <v>321</v>
      </c>
      <c r="B76" s="160">
        <v>20.059999999999999</v>
      </c>
      <c r="C76" s="165">
        <f t="shared" ref="C76:H76" si="12">SUM(C77:C78)</f>
        <v>1300</v>
      </c>
      <c r="D76" s="165">
        <f t="shared" si="12"/>
        <v>1300</v>
      </c>
      <c r="E76" s="165">
        <f t="shared" si="12"/>
        <v>1300</v>
      </c>
      <c r="F76" s="165">
        <f t="shared" si="12"/>
        <v>1290</v>
      </c>
      <c r="G76" s="165">
        <f t="shared" si="12"/>
        <v>923</v>
      </c>
      <c r="H76" s="165">
        <f t="shared" si="12"/>
        <v>923</v>
      </c>
      <c r="I76" s="155">
        <f t="shared" si="1"/>
        <v>0</v>
      </c>
      <c r="J76" s="198">
        <f>SUM(J77:J78)</f>
        <v>923</v>
      </c>
    </row>
    <row r="77" spans="1:10" ht="12.75" x14ac:dyDescent="0.2">
      <c r="A77" s="164" t="s">
        <v>322</v>
      </c>
      <c r="B77" s="163" t="s">
        <v>323</v>
      </c>
      <c r="C77" s="159">
        <v>1300</v>
      </c>
      <c r="D77" s="159">
        <v>1300</v>
      </c>
      <c r="E77" s="159">
        <v>1300</v>
      </c>
      <c r="F77" s="159">
        <v>1290</v>
      </c>
      <c r="G77" s="159">
        <v>923</v>
      </c>
      <c r="H77" s="159">
        <v>923</v>
      </c>
      <c r="I77" s="155">
        <f t="shared" si="1"/>
        <v>0</v>
      </c>
      <c r="J77" s="158">
        <v>923</v>
      </c>
    </row>
    <row r="78" spans="1:10" ht="12.75" x14ac:dyDescent="0.2">
      <c r="A78" s="164" t="s">
        <v>324</v>
      </c>
      <c r="B78" s="163" t="s">
        <v>325</v>
      </c>
      <c r="C78" s="159"/>
      <c r="D78" s="159"/>
      <c r="E78" s="159"/>
      <c r="F78" s="159"/>
      <c r="G78" s="159"/>
      <c r="H78" s="159"/>
      <c r="I78" s="155">
        <f t="shared" si="1"/>
        <v>0</v>
      </c>
      <c r="J78" s="158"/>
    </row>
    <row r="79" spans="1:10" ht="22.5" x14ac:dyDescent="0.2">
      <c r="A79" s="238" t="s">
        <v>326</v>
      </c>
      <c r="B79" s="222" t="s">
        <v>327</v>
      </c>
      <c r="C79" s="159"/>
      <c r="D79" s="159"/>
      <c r="E79" s="159"/>
      <c r="F79" s="159"/>
      <c r="G79" s="159"/>
      <c r="H79" s="159"/>
      <c r="I79" s="155">
        <f t="shared" ref="I79:I142" si="13">G79-H79</f>
        <v>0</v>
      </c>
      <c r="J79" s="158"/>
    </row>
    <row r="80" spans="1:10" ht="12.75" x14ac:dyDescent="0.2">
      <c r="A80" s="157" t="s">
        <v>328</v>
      </c>
      <c r="B80" s="160">
        <v>20.09</v>
      </c>
      <c r="C80" s="176"/>
      <c r="D80" s="176"/>
      <c r="E80" s="176"/>
      <c r="F80" s="176"/>
      <c r="G80" s="176"/>
      <c r="H80" s="176"/>
      <c r="I80" s="155">
        <f t="shared" si="13"/>
        <v>0</v>
      </c>
      <c r="J80" s="175"/>
    </row>
    <row r="81" spans="1:10" ht="12.75" x14ac:dyDescent="0.2">
      <c r="A81" s="157" t="s">
        <v>329</v>
      </c>
      <c r="B81" s="160" t="s">
        <v>330</v>
      </c>
      <c r="C81" s="176"/>
      <c r="D81" s="176"/>
      <c r="E81" s="176"/>
      <c r="F81" s="176"/>
      <c r="G81" s="176"/>
      <c r="H81" s="176"/>
      <c r="I81" s="155">
        <f t="shared" si="13"/>
        <v>0</v>
      </c>
      <c r="J81" s="175"/>
    </row>
    <row r="82" spans="1:10" ht="12.75" x14ac:dyDescent="0.2">
      <c r="A82" s="157" t="s">
        <v>331</v>
      </c>
      <c r="B82" s="160">
        <v>20.11</v>
      </c>
      <c r="C82" s="176">
        <v>1600</v>
      </c>
      <c r="D82" s="176">
        <v>1600</v>
      </c>
      <c r="E82" s="176">
        <v>1600</v>
      </c>
      <c r="F82" s="176">
        <v>1600</v>
      </c>
      <c r="G82" s="176">
        <v>1600</v>
      </c>
      <c r="H82" s="176">
        <v>1600</v>
      </c>
      <c r="I82" s="155">
        <f t="shared" si="13"/>
        <v>0</v>
      </c>
      <c r="J82" s="175">
        <v>1600</v>
      </c>
    </row>
    <row r="83" spans="1:10" ht="12.75" x14ac:dyDescent="0.2">
      <c r="A83" s="157" t="s">
        <v>332</v>
      </c>
      <c r="B83" s="160">
        <v>20.12</v>
      </c>
      <c r="C83" s="176"/>
      <c r="D83" s="176"/>
      <c r="E83" s="176"/>
      <c r="F83" s="176"/>
      <c r="G83" s="176"/>
      <c r="H83" s="176"/>
      <c r="I83" s="155">
        <f t="shared" si="13"/>
        <v>0</v>
      </c>
      <c r="J83" s="175"/>
    </row>
    <row r="84" spans="1:10" ht="12.75" x14ac:dyDescent="0.2">
      <c r="A84" s="157" t="s">
        <v>333</v>
      </c>
      <c r="B84" s="160">
        <v>20.13</v>
      </c>
      <c r="C84" s="176"/>
      <c r="D84" s="176"/>
      <c r="E84" s="176"/>
      <c r="F84" s="176"/>
      <c r="G84" s="176"/>
      <c r="H84" s="176"/>
      <c r="I84" s="155">
        <f t="shared" si="13"/>
        <v>0</v>
      </c>
      <c r="J84" s="175"/>
    </row>
    <row r="85" spans="1:10" ht="12.75" x14ac:dyDescent="0.2">
      <c r="A85" s="157" t="s">
        <v>334</v>
      </c>
      <c r="B85" s="160">
        <v>20.14</v>
      </c>
      <c r="C85" s="176"/>
      <c r="D85" s="176"/>
      <c r="E85" s="176"/>
      <c r="F85" s="176"/>
      <c r="G85" s="176"/>
      <c r="H85" s="176"/>
      <c r="I85" s="155">
        <f t="shared" si="13"/>
        <v>0</v>
      </c>
      <c r="J85" s="175"/>
    </row>
    <row r="86" spans="1:10" ht="22.5" x14ac:dyDescent="0.2">
      <c r="A86" s="183" t="s">
        <v>335</v>
      </c>
      <c r="B86" s="194">
        <v>20.149999999999999</v>
      </c>
      <c r="C86" s="196"/>
      <c r="D86" s="196"/>
      <c r="E86" s="196"/>
      <c r="F86" s="196"/>
      <c r="G86" s="196"/>
      <c r="H86" s="196"/>
      <c r="I86" s="155">
        <f t="shared" si="13"/>
        <v>0</v>
      </c>
      <c r="J86" s="195"/>
    </row>
    <row r="87" spans="1:10" ht="12.75" x14ac:dyDescent="0.2">
      <c r="A87" s="157" t="s">
        <v>336</v>
      </c>
      <c r="B87" s="160">
        <v>20.16</v>
      </c>
      <c r="C87" s="176"/>
      <c r="D87" s="176"/>
      <c r="E87" s="176"/>
      <c r="F87" s="176"/>
      <c r="G87" s="176"/>
      <c r="H87" s="176"/>
      <c r="I87" s="155">
        <f t="shared" si="13"/>
        <v>0</v>
      </c>
      <c r="J87" s="175"/>
    </row>
    <row r="88" spans="1:10" ht="12.75" x14ac:dyDescent="0.2">
      <c r="A88" s="157" t="s">
        <v>337</v>
      </c>
      <c r="B88" s="160">
        <v>20.18</v>
      </c>
      <c r="C88" s="176"/>
      <c r="D88" s="176"/>
      <c r="E88" s="176"/>
      <c r="F88" s="176"/>
      <c r="G88" s="176"/>
      <c r="H88" s="176"/>
      <c r="I88" s="155">
        <f t="shared" si="13"/>
        <v>0</v>
      </c>
      <c r="J88" s="175"/>
    </row>
    <row r="89" spans="1:10" ht="45" x14ac:dyDescent="0.2">
      <c r="A89" s="202" t="s">
        <v>338</v>
      </c>
      <c r="B89" s="201">
        <v>20.190000000000001</v>
      </c>
      <c r="C89" s="176"/>
      <c r="D89" s="176"/>
      <c r="E89" s="176"/>
      <c r="F89" s="176"/>
      <c r="G89" s="176"/>
      <c r="H89" s="176"/>
      <c r="I89" s="155">
        <f t="shared" si="13"/>
        <v>0</v>
      </c>
      <c r="J89" s="175"/>
    </row>
    <row r="90" spans="1:10" ht="22.5" x14ac:dyDescent="0.2">
      <c r="A90" s="183" t="s">
        <v>339</v>
      </c>
      <c r="B90" s="194" t="s">
        <v>340</v>
      </c>
      <c r="C90" s="196"/>
      <c r="D90" s="196"/>
      <c r="E90" s="196"/>
      <c r="F90" s="196"/>
      <c r="G90" s="196"/>
      <c r="H90" s="196"/>
      <c r="I90" s="155">
        <f t="shared" si="13"/>
        <v>0</v>
      </c>
      <c r="J90" s="195"/>
    </row>
    <row r="91" spans="1:10" ht="12.75" x14ac:dyDescent="0.2">
      <c r="A91" s="157" t="s">
        <v>198</v>
      </c>
      <c r="B91" s="160">
        <v>20.21</v>
      </c>
      <c r="C91" s="176"/>
      <c r="D91" s="176"/>
      <c r="E91" s="176"/>
      <c r="F91" s="176"/>
      <c r="G91" s="176"/>
      <c r="H91" s="176"/>
      <c r="I91" s="155">
        <f t="shared" si="13"/>
        <v>0</v>
      </c>
      <c r="J91" s="175"/>
    </row>
    <row r="92" spans="1:10" ht="12.75" x14ac:dyDescent="0.2">
      <c r="A92" s="157" t="s">
        <v>341</v>
      </c>
      <c r="B92" s="160">
        <v>20.22</v>
      </c>
      <c r="C92" s="176"/>
      <c r="D92" s="176"/>
      <c r="E92" s="176"/>
      <c r="F92" s="176"/>
      <c r="G92" s="176"/>
      <c r="H92" s="176"/>
      <c r="I92" s="155">
        <f t="shared" si="13"/>
        <v>0</v>
      </c>
      <c r="J92" s="175"/>
    </row>
    <row r="93" spans="1:10" ht="12.75" x14ac:dyDescent="0.2">
      <c r="A93" s="157" t="s">
        <v>342</v>
      </c>
      <c r="B93" s="160">
        <v>20.23</v>
      </c>
      <c r="C93" s="176"/>
      <c r="D93" s="176"/>
      <c r="E93" s="176"/>
      <c r="F93" s="176"/>
      <c r="G93" s="176"/>
      <c r="H93" s="176"/>
      <c r="I93" s="155">
        <f t="shared" si="13"/>
        <v>0</v>
      </c>
      <c r="J93" s="175"/>
    </row>
    <row r="94" spans="1:10" ht="22.5" x14ac:dyDescent="0.2">
      <c r="A94" s="183" t="s">
        <v>343</v>
      </c>
      <c r="B94" s="194">
        <v>20.239999999999998</v>
      </c>
      <c r="C94" s="200">
        <f t="shared" ref="C94:H94" si="14">SUM(C95:C98)</f>
        <v>0</v>
      </c>
      <c r="D94" s="200">
        <f t="shared" si="14"/>
        <v>0</v>
      </c>
      <c r="E94" s="200">
        <f t="shared" si="14"/>
        <v>0</v>
      </c>
      <c r="F94" s="200">
        <f t="shared" si="14"/>
        <v>0</v>
      </c>
      <c r="G94" s="200">
        <f t="shared" si="14"/>
        <v>0</v>
      </c>
      <c r="H94" s="200">
        <f t="shared" si="14"/>
        <v>0</v>
      </c>
      <c r="I94" s="155">
        <f t="shared" si="13"/>
        <v>0</v>
      </c>
      <c r="J94" s="199">
        <f>SUM(J95:J98)</f>
        <v>0</v>
      </c>
    </row>
    <row r="95" spans="1:10" ht="12.75" x14ac:dyDescent="0.2">
      <c r="A95" s="164" t="s">
        <v>344</v>
      </c>
      <c r="B95" s="163" t="s">
        <v>345</v>
      </c>
      <c r="C95" s="159"/>
      <c r="D95" s="159"/>
      <c r="E95" s="159"/>
      <c r="F95" s="159"/>
      <c r="G95" s="159"/>
      <c r="H95" s="159"/>
      <c r="I95" s="155">
        <f t="shared" si="13"/>
        <v>0</v>
      </c>
      <c r="J95" s="158"/>
    </row>
    <row r="96" spans="1:10" ht="12.75" x14ac:dyDescent="0.2">
      <c r="A96" s="164" t="s">
        <v>346</v>
      </c>
      <c r="B96" s="163" t="s">
        <v>347</v>
      </c>
      <c r="C96" s="159"/>
      <c r="D96" s="159"/>
      <c r="E96" s="159"/>
      <c r="F96" s="159"/>
      <c r="G96" s="159"/>
      <c r="H96" s="159"/>
      <c r="I96" s="155">
        <f t="shared" si="13"/>
        <v>0</v>
      </c>
      <c r="J96" s="158"/>
    </row>
    <row r="97" spans="1:10" ht="12.75" x14ac:dyDescent="0.2">
      <c r="A97" s="164" t="s">
        <v>348</v>
      </c>
      <c r="B97" s="163" t="s">
        <v>349</v>
      </c>
      <c r="C97" s="159"/>
      <c r="D97" s="159"/>
      <c r="E97" s="159"/>
      <c r="F97" s="159"/>
      <c r="G97" s="159"/>
      <c r="H97" s="159"/>
      <c r="I97" s="155">
        <f t="shared" si="13"/>
        <v>0</v>
      </c>
      <c r="J97" s="158"/>
    </row>
    <row r="98" spans="1:10" ht="33.75" x14ac:dyDescent="0.2">
      <c r="A98" s="179" t="s">
        <v>350</v>
      </c>
      <c r="B98" s="163" t="s">
        <v>351</v>
      </c>
      <c r="C98" s="159"/>
      <c r="D98" s="159"/>
      <c r="E98" s="159"/>
      <c r="F98" s="159"/>
      <c r="G98" s="159"/>
      <c r="H98" s="159"/>
      <c r="I98" s="155">
        <f t="shared" si="13"/>
        <v>0</v>
      </c>
      <c r="J98" s="158"/>
    </row>
    <row r="99" spans="1:10" ht="33.75" x14ac:dyDescent="0.2">
      <c r="A99" s="183" t="s">
        <v>352</v>
      </c>
      <c r="B99" s="194">
        <v>20.25</v>
      </c>
      <c r="C99" s="196"/>
      <c r="D99" s="196"/>
      <c r="E99" s="196"/>
      <c r="F99" s="196"/>
      <c r="G99" s="196"/>
      <c r="H99" s="196"/>
      <c r="I99" s="155">
        <f t="shared" si="13"/>
        <v>0</v>
      </c>
      <c r="J99" s="195"/>
    </row>
    <row r="100" spans="1:10" ht="12.75" x14ac:dyDescent="0.2">
      <c r="A100" s="183" t="s">
        <v>353</v>
      </c>
      <c r="B100" s="194">
        <v>20.27</v>
      </c>
      <c r="C100" s="196"/>
      <c r="D100" s="196"/>
      <c r="E100" s="196"/>
      <c r="F100" s="196"/>
      <c r="G100" s="196"/>
      <c r="H100" s="196"/>
      <c r="I100" s="155">
        <f t="shared" si="13"/>
        <v>0</v>
      </c>
      <c r="J100" s="195"/>
    </row>
    <row r="101" spans="1:10" ht="12.75" x14ac:dyDescent="0.2">
      <c r="A101" s="183" t="s">
        <v>354</v>
      </c>
      <c r="B101" s="194">
        <v>20.28</v>
      </c>
      <c r="C101" s="196"/>
      <c r="D101" s="196"/>
      <c r="E101" s="196"/>
      <c r="F101" s="196"/>
      <c r="G101" s="196"/>
      <c r="H101" s="196"/>
      <c r="I101" s="155">
        <f t="shared" si="13"/>
        <v>0</v>
      </c>
      <c r="J101" s="195"/>
    </row>
    <row r="102" spans="1:10" ht="12.75" x14ac:dyDescent="0.2">
      <c r="A102" s="157" t="s">
        <v>355</v>
      </c>
      <c r="B102" s="160" t="s">
        <v>356</v>
      </c>
      <c r="C102" s="165">
        <f t="shared" ref="C102:H102" si="15">SUM(C103:C111)</f>
        <v>4838</v>
      </c>
      <c r="D102" s="165">
        <f t="shared" si="15"/>
        <v>4838</v>
      </c>
      <c r="E102" s="165">
        <f t="shared" si="15"/>
        <v>4838</v>
      </c>
      <c r="F102" s="165">
        <f t="shared" si="15"/>
        <v>4838</v>
      </c>
      <c r="G102" s="165">
        <f t="shared" si="15"/>
        <v>4805</v>
      </c>
      <c r="H102" s="165">
        <f t="shared" si="15"/>
        <v>4805</v>
      </c>
      <c r="I102" s="155">
        <f t="shared" si="13"/>
        <v>0</v>
      </c>
      <c r="J102" s="198">
        <f>SUM(J103:J111)</f>
        <v>4931</v>
      </c>
    </row>
    <row r="103" spans="1:10" ht="12.75" x14ac:dyDescent="0.2">
      <c r="A103" s="164" t="s">
        <v>357</v>
      </c>
      <c r="B103" s="163" t="s">
        <v>358</v>
      </c>
      <c r="C103" s="159"/>
      <c r="D103" s="159"/>
      <c r="E103" s="159"/>
      <c r="F103" s="159"/>
      <c r="G103" s="159"/>
      <c r="H103" s="159"/>
      <c r="I103" s="155">
        <f t="shared" si="13"/>
        <v>0</v>
      </c>
      <c r="J103" s="158"/>
    </row>
    <row r="104" spans="1:10" ht="12.75" x14ac:dyDescent="0.2">
      <c r="A104" s="164" t="s">
        <v>359</v>
      </c>
      <c r="B104" s="163" t="s">
        <v>360</v>
      </c>
      <c r="C104" s="159"/>
      <c r="D104" s="159"/>
      <c r="E104" s="159"/>
      <c r="F104" s="159"/>
      <c r="G104" s="159"/>
      <c r="H104" s="159"/>
      <c r="I104" s="155">
        <f t="shared" si="13"/>
        <v>0</v>
      </c>
      <c r="J104" s="158"/>
    </row>
    <row r="105" spans="1:10" ht="12.75" x14ac:dyDescent="0.2">
      <c r="A105" s="164" t="s">
        <v>361</v>
      </c>
      <c r="B105" s="163" t="s">
        <v>362</v>
      </c>
      <c r="C105" s="159">
        <v>2300</v>
      </c>
      <c r="D105" s="159">
        <v>2300</v>
      </c>
      <c r="E105" s="159">
        <v>2300</v>
      </c>
      <c r="F105" s="159">
        <v>2300</v>
      </c>
      <c r="G105" s="159">
        <v>2300</v>
      </c>
      <c r="H105" s="159">
        <v>2300</v>
      </c>
      <c r="I105" s="155">
        <f t="shared" si="13"/>
        <v>0</v>
      </c>
      <c r="J105" s="158">
        <v>2300</v>
      </c>
    </row>
    <row r="106" spans="1:10" ht="12.75" x14ac:dyDescent="0.2">
      <c r="A106" s="164" t="s">
        <v>363</v>
      </c>
      <c r="B106" s="163" t="s">
        <v>364</v>
      </c>
      <c r="C106" s="159">
        <v>1738</v>
      </c>
      <c r="D106" s="159">
        <v>1738</v>
      </c>
      <c r="E106" s="159">
        <v>1738</v>
      </c>
      <c r="F106" s="159">
        <v>1738</v>
      </c>
      <c r="G106" s="159">
        <v>1737</v>
      </c>
      <c r="H106" s="159">
        <v>1737</v>
      </c>
      <c r="I106" s="155">
        <f t="shared" si="13"/>
        <v>0</v>
      </c>
      <c r="J106" s="158">
        <v>1885</v>
      </c>
    </row>
    <row r="107" spans="1:10" ht="12.75" x14ac:dyDescent="0.2">
      <c r="A107" s="164" t="s">
        <v>365</v>
      </c>
      <c r="B107" s="163" t="s">
        <v>366</v>
      </c>
      <c r="C107" s="159"/>
      <c r="D107" s="159"/>
      <c r="E107" s="159"/>
      <c r="F107" s="159"/>
      <c r="G107" s="159"/>
      <c r="H107" s="159"/>
      <c r="I107" s="155">
        <f t="shared" si="13"/>
        <v>0</v>
      </c>
      <c r="J107" s="158"/>
    </row>
    <row r="108" spans="1:10" ht="12.75" x14ac:dyDescent="0.2">
      <c r="A108" s="164" t="s">
        <v>367</v>
      </c>
      <c r="B108" s="163" t="s">
        <v>368</v>
      </c>
      <c r="C108" s="159"/>
      <c r="D108" s="159"/>
      <c r="E108" s="159"/>
      <c r="F108" s="159"/>
      <c r="G108" s="159"/>
      <c r="H108" s="159"/>
      <c r="I108" s="155">
        <f t="shared" si="13"/>
        <v>0</v>
      </c>
      <c r="J108" s="158"/>
    </row>
    <row r="109" spans="1:10" ht="12.75" x14ac:dyDescent="0.2">
      <c r="A109" s="164" t="s">
        <v>369</v>
      </c>
      <c r="B109" s="163" t="s">
        <v>370</v>
      </c>
      <c r="C109" s="159"/>
      <c r="D109" s="159"/>
      <c r="E109" s="159"/>
      <c r="F109" s="159"/>
      <c r="G109" s="159"/>
      <c r="H109" s="159"/>
      <c r="I109" s="155">
        <f t="shared" si="13"/>
        <v>0</v>
      </c>
      <c r="J109" s="158"/>
    </row>
    <row r="110" spans="1:10" ht="12.75" x14ac:dyDescent="0.2">
      <c r="A110" s="164" t="s">
        <v>371</v>
      </c>
      <c r="B110" s="163" t="s">
        <v>372</v>
      </c>
      <c r="C110" s="159"/>
      <c r="D110" s="159"/>
      <c r="E110" s="159"/>
      <c r="F110" s="159"/>
      <c r="G110" s="159"/>
      <c r="H110" s="159"/>
      <c r="I110" s="155">
        <f t="shared" si="13"/>
        <v>0</v>
      </c>
      <c r="J110" s="158"/>
    </row>
    <row r="111" spans="1:10" ht="12.75" x14ac:dyDescent="0.2">
      <c r="A111" s="164" t="s">
        <v>373</v>
      </c>
      <c r="B111" s="163" t="s">
        <v>374</v>
      </c>
      <c r="C111" s="159">
        <v>800</v>
      </c>
      <c r="D111" s="159">
        <v>800</v>
      </c>
      <c r="E111" s="159">
        <v>800</v>
      </c>
      <c r="F111" s="159">
        <v>800</v>
      </c>
      <c r="G111" s="159">
        <v>768</v>
      </c>
      <c r="H111" s="159">
        <v>768</v>
      </c>
      <c r="I111" s="155">
        <f t="shared" si="13"/>
        <v>0</v>
      </c>
      <c r="J111" s="158">
        <v>746</v>
      </c>
    </row>
    <row r="112" spans="1:10" ht="33.75" x14ac:dyDescent="0.2">
      <c r="A112" s="239" t="s">
        <v>375</v>
      </c>
      <c r="B112" s="223" t="s">
        <v>376</v>
      </c>
      <c r="C112" s="159"/>
      <c r="D112" s="159"/>
      <c r="E112" s="159"/>
      <c r="F112" s="159"/>
      <c r="G112" s="159"/>
      <c r="H112" s="159"/>
      <c r="I112" s="155">
        <f t="shared" si="13"/>
        <v>0</v>
      </c>
      <c r="J112" s="158"/>
    </row>
    <row r="113" spans="1:10" ht="33.75" x14ac:dyDescent="0.2">
      <c r="A113" s="239" t="s">
        <v>377</v>
      </c>
      <c r="B113" s="222" t="s">
        <v>378</v>
      </c>
      <c r="C113" s="159"/>
      <c r="D113" s="159"/>
      <c r="E113" s="159"/>
      <c r="F113" s="159"/>
      <c r="G113" s="159"/>
      <c r="H113" s="159"/>
      <c r="I113" s="155">
        <f t="shared" si="13"/>
        <v>0</v>
      </c>
      <c r="J113" s="158"/>
    </row>
    <row r="114" spans="1:10" ht="22.5" x14ac:dyDescent="0.2">
      <c r="A114" s="239" t="s">
        <v>379</v>
      </c>
      <c r="B114" s="222" t="s">
        <v>380</v>
      </c>
      <c r="C114" s="159"/>
      <c r="D114" s="159"/>
      <c r="E114" s="159"/>
      <c r="F114" s="159"/>
      <c r="G114" s="159"/>
      <c r="H114" s="159"/>
      <c r="I114" s="155">
        <f t="shared" si="13"/>
        <v>0</v>
      </c>
      <c r="J114" s="158"/>
    </row>
    <row r="115" spans="1:10" ht="45" x14ac:dyDescent="0.2">
      <c r="A115" s="239" t="s">
        <v>381</v>
      </c>
      <c r="B115" s="222" t="s">
        <v>382</v>
      </c>
      <c r="C115" s="159"/>
      <c r="D115" s="159"/>
      <c r="E115" s="159"/>
      <c r="F115" s="159"/>
      <c r="G115" s="159"/>
      <c r="H115" s="159"/>
      <c r="I115" s="155">
        <f t="shared" si="13"/>
        <v>0</v>
      </c>
      <c r="J115" s="158"/>
    </row>
    <row r="116" spans="1:10" ht="45" x14ac:dyDescent="0.2">
      <c r="A116" s="239" t="s">
        <v>383</v>
      </c>
      <c r="B116" s="222" t="s">
        <v>384</v>
      </c>
      <c r="C116" s="159"/>
      <c r="D116" s="159"/>
      <c r="E116" s="159"/>
      <c r="F116" s="159"/>
      <c r="G116" s="159"/>
      <c r="H116" s="159"/>
      <c r="I116" s="155">
        <f t="shared" si="13"/>
        <v>0</v>
      </c>
      <c r="J116" s="158"/>
    </row>
    <row r="117" spans="1:10" ht="33.75" x14ac:dyDescent="0.2">
      <c r="A117" s="239" t="s">
        <v>385</v>
      </c>
      <c r="B117" s="222" t="s">
        <v>386</v>
      </c>
      <c r="C117" s="159"/>
      <c r="D117" s="159"/>
      <c r="E117" s="159"/>
      <c r="F117" s="159"/>
      <c r="G117" s="159"/>
      <c r="H117" s="159"/>
      <c r="I117" s="155">
        <f t="shared" si="13"/>
        <v>0</v>
      </c>
      <c r="J117" s="158"/>
    </row>
    <row r="118" spans="1:10" ht="12.75" x14ac:dyDescent="0.2">
      <c r="A118" s="161" t="s">
        <v>387</v>
      </c>
      <c r="B118" s="160">
        <v>30</v>
      </c>
      <c r="C118" s="165">
        <f t="shared" ref="C118:H118" si="16">SUM(C119:C120)</f>
        <v>0</v>
      </c>
      <c r="D118" s="165">
        <f t="shared" si="16"/>
        <v>0</v>
      </c>
      <c r="E118" s="165">
        <f t="shared" si="16"/>
        <v>0</v>
      </c>
      <c r="F118" s="165">
        <f t="shared" si="16"/>
        <v>0</v>
      </c>
      <c r="G118" s="165">
        <f t="shared" si="16"/>
        <v>0</v>
      </c>
      <c r="H118" s="165">
        <f t="shared" si="16"/>
        <v>0</v>
      </c>
      <c r="I118" s="155">
        <f t="shared" si="13"/>
        <v>0</v>
      </c>
      <c r="J118" s="198">
        <f>SUM(J119:J120)</f>
        <v>0</v>
      </c>
    </row>
    <row r="119" spans="1:10" ht="12.75" x14ac:dyDescent="0.2">
      <c r="A119" s="157" t="s">
        <v>388</v>
      </c>
      <c r="B119" s="160">
        <v>30.01</v>
      </c>
      <c r="C119" s="162">
        <f t="shared" ref="C119:H119" si="17">C120+C121+C122</f>
        <v>0</v>
      </c>
      <c r="D119" s="162">
        <f t="shared" si="17"/>
        <v>0</v>
      </c>
      <c r="E119" s="162">
        <f t="shared" si="17"/>
        <v>0</v>
      </c>
      <c r="F119" s="162">
        <f t="shared" si="17"/>
        <v>0</v>
      </c>
      <c r="G119" s="162">
        <f t="shared" si="17"/>
        <v>0</v>
      </c>
      <c r="H119" s="162">
        <f t="shared" si="17"/>
        <v>0</v>
      </c>
      <c r="I119" s="155">
        <f t="shared" si="13"/>
        <v>0</v>
      </c>
      <c r="J119" s="240">
        <f>J120+J121+J122</f>
        <v>0</v>
      </c>
    </row>
    <row r="120" spans="1:10" ht="12.75" x14ac:dyDescent="0.2">
      <c r="A120" s="164" t="s">
        <v>389</v>
      </c>
      <c r="B120" s="163" t="s">
        <v>390</v>
      </c>
      <c r="C120" s="159"/>
      <c r="D120" s="159"/>
      <c r="E120" s="159"/>
      <c r="F120" s="159"/>
      <c r="G120" s="159"/>
      <c r="H120" s="159"/>
      <c r="I120" s="155">
        <f t="shared" si="13"/>
        <v>0</v>
      </c>
      <c r="J120" s="158"/>
    </row>
    <row r="121" spans="1:10" ht="12.75" x14ac:dyDescent="0.2">
      <c r="A121" s="164" t="s">
        <v>391</v>
      </c>
      <c r="B121" s="163" t="s">
        <v>392</v>
      </c>
      <c r="C121" s="172"/>
      <c r="D121" s="172"/>
      <c r="E121" s="172"/>
      <c r="F121" s="172"/>
      <c r="G121" s="172"/>
      <c r="H121" s="172"/>
      <c r="I121" s="155">
        <f t="shared" si="13"/>
        <v>0</v>
      </c>
      <c r="J121" s="171"/>
    </row>
    <row r="122" spans="1:10" ht="12.75" x14ac:dyDescent="0.2">
      <c r="A122" s="241" t="s">
        <v>393</v>
      </c>
      <c r="B122" s="224" t="s">
        <v>394</v>
      </c>
      <c r="C122" s="172"/>
      <c r="D122" s="172"/>
      <c r="E122" s="172"/>
      <c r="F122" s="172"/>
      <c r="G122" s="172"/>
      <c r="H122" s="172"/>
      <c r="I122" s="155">
        <f t="shared" si="13"/>
        <v>0</v>
      </c>
      <c r="J122" s="171"/>
    </row>
    <row r="123" spans="1:10" ht="12.75" x14ac:dyDescent="0.2">
      <c r="A123" s="157" t="s">
        <v>395</v>
      </c>
      <c r="B123" s="160">
        <v>30.02</v>
      </c>
      <c r="C123" s="162">
        <f t="shared" ref="C123:H123" si="18">C124+C125+C126+C127+C128</f>
        <v>0</v>
      </c>
      <c r="D123" s="162">
        <f t="shared" si="18"/>
        <v>0</v>
      </c>
      <c r="E123" s="162">
        <f t="shared" si="18"/>
        <v>0</v>
      </c>
      <c r="F123" s="162">
        <f t="shared" si="18"/>
        <v>0</v>
      </c>
      <c r="G123" s="162">
        <f t="shared" si="18"/>
        <v>0</v>
      </c>
      <c r="H123" s="162">
        <f t="shared" si="18"/>
        <v>0</v>
      </c>
      <c r="I123" s="155">
        <f t="shared" si="13"/>
        <v>0</v>
      </c>
      <c r="J123" s="240">
        <f>J124+J125+J126+J127+J128</f>
        <v>0</v>
      </c>
    </row>
    <row r="124" spans="1:10" ht="12.75" x14ac:dyDescent="0.2">
      <c r="A124" s="164" t="s">
        <v>396</v>
      </c>
      <c r="B124" s="163" t="s">
        <v>397</v>
      </c>
      <c r="C124" s="192"/>
      <c r="D124" s="192"/>
      <c r="E124" s="192"/>
      <c r="F124" s="192"/>
      <c r="G124" s="192"/>
      <c r="H124" s="192"/>
      <c r="I124" s="155">
        <f t="shared" si="13"/>
        <v>0</v>
      </c>
      <c r="J124" s="191"/>
    </row>
    <row r="125" spans="1:10" ht="22.5" x14ac:dyDescent="0.2">
      <c r="A125" s="179" t="s">
        <v>398</v>
      </c>
      <c r="B125" s="190" t="s">
        <v>399</v>
      </c>
      <c r="C125" s="192"/>
      <c r="D125" s="192"/>
      <c r="E125" s="192"/>
      <c r="F125" s="192"/>
      <c r="G125" s="192"/>
      <c r="H125" s="192"/>
      <c r="I125" s="155">
        <f t="shared" si="13"/>
        <v>0</v>
      </c>
      <c r="J125" s="191"/>
    </row>
    <row r="126" spans="1:10" ht="22.5" x14ac:dyDescent="0.2">
      <c r="A126" s="179" t="s">
        <v>400</v>
      </c>
      <c r="B126" s="190" t="s">
        <v>401</v>
      </c>
      <c r="C126" s="159"/>
      <c r="D126" s="159"/>
      <c r="E126" s="159"/>
      <c r="F126" s="159"/>
      <c r="G126" s="159"/>
      <c r="H126" s="159"/>
      <c r="I126" s="155">
        <f t="shared" si="13"/>
        <v>0</v>
      </c>
      <c r="J126" s="158"/>
    </row>
    <row r="127" spans="1:10" ht="12.75" x14ac:dyDescent="0.2">
      <c r="A127" s="242" t="s">
        <v>393</v>
      </c>
      <c r="B127" s="224" t="s">
        <v>402</v>
      </c>
      <c r="C127" s="159"/>
      <c r="D127" s="159"/>
      <c r="E127" s="159"/>
      <c r="F127" s="159"/>
      <c r="G127" s="159"/>
      <c r="H127" s="159"/>
      <c r="I127" s="155">
        <f t="shared" si="13"/>
        <v>0</v>
      </c>
      <c r="J127" s="158"/>
    </row>
    <row r="128" spans="1:10" ht="12.75" x14ac:dyDescent="0.2">
      <c r="A128" s="164" t="s">
        <v>403</v>
      </c>
      <c r="B128" s="163" t="s">
        <v>404</v>
      </c>
      <c r="C128" s="172"/>
      <c r="D128" s="172"/>
      <c r="E128" s="172"/>
      <c r="F128" s="172"/>
      <c r="G128" s="172"/>
      <c r="H128" s="172"/>
      <c r="I128" s="155">
        <f t="shared" si="13"/>
        <v>0</v>
      </c>
      <c r="J128" s="171"/>
    </row>
    <row r="129" spans="1:10" ht="12.75" x14ac:dyDescent="0.2">
      <c r="A129" s="157" t="s">
        <v>405</v>
      </c>
      <c r="B129" s="160">
        <v>30.03</v>
      </c>
      <c r="C129" s="162">
        <f t="shared" ref="C129:H129" si="19">C130+C131+C132+C133+C134+C135</f>
        <v>0</v>
      </c>
      <c r="D129" s="162">
        <f t="shared" si="19"/>
        <v>0</v>
      </c>
      <c r="E129" s="162">
        <f t="shared" si="19"/>
        <v>0</v>
      </c>
      <c r="F129" s="162">
        <f t="shared" si="19"/>
        <v>0</v>
      </c>
      <c r="G129" s="162">
        <f t="shared" si="19"/>
        <v>0</v>
      </c>
      <c r="H129" s="162">
        <f t="shared" si="19"/>
        <v>0</v>
      </c>
      <c r="I129" s="155">
        <f t="shared" si="13"/>
        <v>0</v>
      </c>
      <c r="J129" s="240">
        <f>J130+J131+J132+J133+J134+J135</f>
        <v>0</v>
      </c>
    </row>
    <row r="130" spans="1:10" ht="12.75" x14ac:dyDescent="0.2">
      <c r="A130" s="164" t="s">
        <v>406</v>
      </c>
      <c r="B130" s="163" t="s">
        <v>407</v>
      </c>
      <c r="C130" s="159"/>
      <c r="D130" s="159"/>
      <c r="E130" s="159"/>
      <c r="F130" s="159"/>
      <c r="G130" s="159"/>
      <c r="H130" s="159"/>
      <c r="I130" s="155">
        <f t="shared" si="13"/>
        <v>0</v>
      </c>
      <c r="J130" s="158"/>
    </row>
    <row r="131" spans="1:10" ht="12.75" x14ac:dyDescent="0.2">
      <c r="A131" s="164" t="s">
        <v>408</v>
      </c>
      <c r="B131" s="163" t="s">
        <v>409</v>
      </c>
      <c r="C131" s="159"/>
      <c r="D131" s="159"/>
      <c r="E131" s="159"/>
      <c r="F131" s="159"/>
      <c r="G131" s="159"/>
      <c r="H131" s="159"/>
      <c r="I131" s="155">
        <f t="shared" si="13"/>
        <v>0</v>
      </c>
      <c r="J131" s="158"/>
    </row>
    <row r="132" spans="1:10" ht="12.75" x14ac:dyDescent="0.2">
      <c r="A132" s="164" t="s">
        <v>410</v>
      </c>
      <c r="B132" s="163" t="s">
        <v>411</v>
      </c>
      <c r="C132" s="159"/>
      <c r="D132" s="159"/>
      <c r="E132" s="159"/>
      <c r="F132" s="159"/>
      <c r="G132" s="159"/>
      <c r="H132" s="159"/>
      <c r="I132" s="155">
        <f t="shared" si="13"/>
        <v>0</v>
      </c>
      <c r="J132" s="158"/>
    </row>
    <row r="133" spans="1:10" ht="12.75" x14ac:dyDescent="0.2">
      <c r="A133" s="164" t="s">
        <v>412</v>
      </c>
      <c r="B133" s="163" t="s">
        <v>413</v>
      </c>
      <c r="C133" s="159"/>
      <c r="D133" s="159"/>
      <c r="E133" s="159"/>
      <c r="F133" s="159"/>
      <c r="G133" s="159"/>
      <c r="H133" s="159"/>
      <c r="I133" s="155">
        <f t="shared" si="13"/>
        <v>0</v>
      </c>
      <c r="J133" s="158"/>
    </row>
    <row r="134" spans="1:10" ht="12.75" x14ac:dyDescent="0.2">
      <c r="A134" s="164" t="s">
        <v>414</v>
      </c>
      <c r="B134" s="163" t="s">
        <v>415</v>
      </c>
      <c r="C134" s="159"/>
      <c r="D134" s="159"/>
      <c r="E134" s="159"/>
      <c r="F134" s="159"/>
      <c r="G134" s="159"/>
      <c r="H134" s="159"/>
      <c r="I134" s="155">
        <f t="shared" si="13"/>
        <v>0</v>
      </c>
      <c r="J134" s="158"/>
    </row>
    <row r="135" spans="1:10" ht="12.75" x14ac:dyDescent="0.2">
      <c r="A135" s="241" t="s">
        <v>416</v>
      </c>
      <c r="B135" s="163" t="s">
        <v>417</v>
      </c>
      <c r="C135" s="159"/>
      <c r="D135" s="159"/>
      <c r="E135" s="159"/>
      <c r="F135" s="159"/>
      <c r="G135" s="159"/>
      <c r="H135" s="159"/>
      <c r="I135" s="155">
        <f t="shared" si="13"/>
        <v>0</v>
      </c>
      <c r="J135" s="158"/>
    </row>
    <row r="136" spans="1:10" ht="12.75" x14ac:dyDescent="0.2">
      <c r="A136" s="157" t="s">
        <v>418</v>
      </c>
      <c r="B136" s="160">
        <v>30.04</v>
      </c>
      <c r="C136" s="172"/>
      <c r="D136" s="172"/>
      <c r="E136" s="172"/>
      <c r="F136" s="172"/>
      <c r="G136" s="172"/>
      <c r="H136" s="172"/>
      <c r="I136" s="155">
        <f t="shared" si="13"/>
        <v>0</v>
      </c>
      <c r="J136" s="171"/>
    </row>
    <row r="137" spans="1:10" ht="12.75" x14ac:dyDescent="0.2">
      <c r="A137" s="161" t="s">
        <v>419</v>
      </c>
      <c r="B137" s="160">
        <v>40</v>
      </c>
      <c r="C137" s="165">
        <f t="shared" ref="C137:H137" si="20">SUM(C138:C158)</f>
        <v>0</v>
      </c>
      <c r="D137" s="165">
        <f t="shared" si="20"/>
        <v>0</v>
      </c>
      <c r="E137" s="165">
        <f t="shared" si="20"/>
        <v>0</v>
      </c>
      <c r="F137" s="165">
        <f t="shared" si="20"/>
        <v>0</v>
      </c>
      <c r="G137" s="165">
        <f t="shared" si="20"/>
        <v>0</v>
      </c>
      <c r="H137" s="165">
        <f t="shared" si="20"/>
        <v>0</v>
      </c>
      <c r="I137" s="165">
        <f t="shared" si="13"/>
        <v>0</v>
      </c>
      <c r="J137" s="198">
        <f>SUM(J138:J158)</f>
        <v>0</v>
      </c>
    </row>
    <row r="138" spans="1:10" ht="12.75" x14ac:dyDescent="0.2">
      <c r="A138" s="173" t="s">
        <v>420</v>
      </c>
      <c r="B138" s="160">
        <v>40.01</v>
      </c>
      <c r="C138" s="176"/>
      <c r="D138" s="176"/>
      <c r="E138" s="176"/>
      <c r="F138" s="176"/>
      <c r="G138" s="176"/>
      <c r="H138" s="176"/>
      <c r="I138" s="155">
        <f t="shared" si="13"/>
        <v>0</v>
      </c>
      <c r="J138" s="175"/>
    </row>
    <row r="139" spans="1:10" ht="12.75" x14ac:dyDescent="0.2">
      <c r="A139" s="173" t="s">
        <v>421</v>
      </c>
      <c r="B139" s="160">
        <v>40.020000000000003</v>
      </c>
      <c r="C139" s="159"/>
      <c r="D139" s="159"/>
      <c r="E139" s="159"/>
      <c r="F139" s="159"/>
      <c r="G139" s="159"/>
      <c r="H139" s="159"/>
      <c r="I139" s="155">
        <f t="shared" si="13"/>
        <v>0</v>
      </c>
      <c r="J139" s="158"/>
    </row>
    <row r="140" spans="1:10" ht="12.75" x14ac:dyDescent="0.2">
      <c r="A140" s="173" t="s">
        <v>422</v>
      </c>
      <c r="B140" s="160">
        <v>40.03</v>
      </c>
      <c r="C140" s="159"/>
      <c r="D140" s="159"/>
      <c r="E140" s="159"/>
      <c r="F140" s="159"/>
      <c r="G140" s="159"/>
      <c r="H140" s="159"/>
      <c r="I140" s="155">
        <f t="shared" si="13"/>
        <v>0</v>
      </c>
      <c r="J140" s="158"/>
    </row>
    <row r="141" spans="1:10" ht="12.75" x14ac:dyDescent="0.2">
      <c r="A141" s="173" t="s">
        <v>423</v>
      </c>
      <c r="B141" s="160">
        <v>40.04</v>
      </c>
      <c r="C141" s="159"/>
      <c r="D141" s="159"/>
      <c r="E141" s="159"/>
      <c r="F141" s="159"/>
      <c r="G141" s="159"/>
      <c r="H141" s="159"/>
      <c r="I141" s="155">
        <f t="shared" si="13"/>
        <v>0</v>
      </c>
      <c r="J141" s="158"/>
    </row>
    <row r="142" spans="1:10" ht="12.75" x14ac:dyDescent="0.2">
      <c r="A142" s="173" t="s">
        <v>424</v>
      </c>
      <c r="B142" s="160">
        <v>40.049999999999997</v>
      </c>
      <c r="C142" s="159"/>
      <c r="D142" s="159"/>
      <c r="E142" s="159"/>
      <c r="F142" s="159"/>
      <c r="G142" s="159"/>
      <c r="H142" s="159"/>
      <c r="I142" s="155">
        <f t="shared" si="13"/>
        <v>0</v>
      </c>
      <c r="J142" s="158"/>
    </row>
    <row r="143" spans="1:10" ht="12.75" x14ac:dyDescent="0.2">
      <c r="A143" s="173" t="s">
        <v>425</v>
      </c>
      <c r="B143" s="160">
        <v>40.06</v>
      </c>
      <c r="C143" s="159"/>
      <c r="D143" s="159"/>
      <c r="E143" s="159"/>
      <c r="F143" s="159"/>
      <c r="G143" s="159"/>
      <c r="H143" s="159"/>
      <c r="I143" s="155">
        <f t="shared" ref="I143:I206" si="21">G143-H143</f>
        <v>0</v>
      </c>
      <c r="J143" s="158"/>
    </row>
    <row r="144" spans="1:10" ht="12.75" x14ac:dyDescent="0.2">
      <c r="A144" s="173" t="s">
        <v>426</v>
      </c>
      <c r="B144" s="160">
        <v>40.07</v>
      </c>
      <c r="C144" s="159"/>
      <c r="D144" s="159"/>
      <c r="E144" s="159"/>
      <c r="F144" s="159"/>
      <c r="G144" s="159"/>
      <c r="H144" s="159"/>
      <c r="I144" s="155">
        <f t="shared" si="21"/>
        <v>0</v>
      </c>
      <c r="J144" s="158"/>
    </row>
    <row r="145" spans="1:10" ht="12.75" x14ac:dyDescent="0.2">
      <c r="A145" s="173" t="s">
        <v>427</v>
      </c>
      <c r="B145" s="160">
        <v>40.08</v>
      </c>
      <c r="C145" s="159"/>
      <c r="D145" s="159"/>
      <c r="E145" s="159"/>
      <c r="F145" s="159"/>
      <c r="G145" s="159"/>
      <c r="H145" s="159"/>
      <c r="I145" s="155">
        <f t="shared" si="21"/>
        <v>0</v>
      </c>
      <c r="J145" s="158"/>
    </row>
    <row r="146" spans="1:10" ht="12.75" x14ac:dyDescent="0.2">
      <c r="A146" s="173" t="s">
        <v>428</v>
      </c>
      <c r="B146" s="160">
        <v>40.090000000000003</v>
      </c>
      <c r="C146" s="159"/>
      <c r="D146" s="159"/>
      <c r="E146" s="159"/>
      <c r="F146" s="159"/>
      <c r="G146" s="159"/>
      <c r="H146" s="159"/>
      <c r="I146" s="155">
        <f t="shared" si="21"/>
        <v>0</v>
      </c>
      <c r="J146" s="158"/>
    </row>
    <row r="147" spans="1:10" ht="12.75" x14ac:dyDescent="0.2">
      <c r="A147" s="173" t="s">
        <v>429</v>
      </c>
      <c r="B147" s="160" t="s">
        <v>430</v>
      </c>
      <c r="C147" s="159"/>
      <c r="D147" s="159"/>
      <c r="E147" s="159"/>
      <c r="F147" s="159"/>
      <c r="G147" s="159"/>
      <c r="H147" s="159"/>
      <c r="I147" s="155">
        <f t="shared" si="21"/>
        <v>0</v>
      </c>
      <c r="J147" s="158"/>
    </row>
    <row r="148" spans="1:10" ht="12.75" x14ac:dyDescent="0.2">
      <c r="A148" s="173" t="s">
        <v>431</v>
      </c>
      <c r="B148" s="160">
        <v>40.11</v>
      </c>
      <c r="C148" s="159"/>
      <c r="D148" s="159"/>
      <c r="E148" s="159"/>
      <c r="F148" s="159"/>
      <c r="G148" s="159"/>
      <c r="H148" s="159"/>
      <c r="I148" s="155">
        <f t="shared" si="21"/>
        <v>0</v>
      </c>
      <c r="J148" s="158"/>
    </row>
    <row r="149" spans="1:10" ht="33.75" x14ac:dyDescent="0.2">
      <c r="A149" s="174" t="s">
        <v>432</v>
      </c>
      <c r="B149" s="160">
        <v>40.119999999999997</v>
      </c>
      <c r="C149" s="159"/>
      <c r="D149" s="159"/>
      <c r="E149" s="159"/>
      <c r="F149" s="159"/>
      <c r="G149" s="159"/>
      <c r="H149" s="159"/>
      <c r="I149" s="155">
        <f t="shared" si="21"/>
        <v>0</v>
      </c>
      <c r="J149" s="158"/>
    </row>
    <row r="150" spans="1:10" ht="22.5" x14ac:dyDescent="0.2">
      <c r="A150" s="174" t="s">
        <v>433</v>
      </c>
      <c r="B150" s="160">
        <v>40.130000000000003</v>
      </c>
      <c r="C150" s="159"/>
      <c r="D150" s="159"/>
      <c r="E150" s="159"/>
      <c r="F150" s="159"/>
      <c r="G150" s="159"/>
      <c r="H150" s="159"/>
      <c r="I150" s="155">
        <f t="shared" si="21"/>
        <v>0</v>
      </c>
      <c r="J150" s="158"/>
    </row>
    <row r="151" spans="1:10" ht="12.75" x14ac:dyDescent="0.2">
      <c r="A151" s="174" t="s">
        <v>434</v>
      </c>
      <c r="B151" s="160">
        <v>40.14</v>
      </c>
      <c r="C151" s="159"/>
      <c r="D151" s="159"/>
      <c r="E151" s="159"/>
      <c r="F151" s="159"/>
      <c r="G151" s="159"/>
      <c r="H151" s="159"/>
      <c r="I151" s="155">
        <f t="shared" si="21"/>
        <v>0</v>
      </c>
      <c r="J151" s="158"/>
    </row>
    <row r="152" spans="1:10" ht="12.75" x14ac:dyDescent="0.2">
      <c r="A152" s="174" t="s">
        <v>435</v>
      </c>
      <c r="B152" s="160">
        <v>40.15</v>
      </c>
      <c r="C152" s="159"/>
      <c r="D152" s="159"/>
      <c r="E152" s="159"/>
      <c r="F152" s="159"/>
      <c r="G152" s="159"/>
      <c r="H152" s="159"/>
      <c r="I152" s="155">
        <f t="shared" si="21"/>
        <v>0</v>
      </c>
      <c r="J152" s="158"/>
    </row>
    <row r="153" spans="1:10" ht="22.5" x14ac:dyDescent="0.2">
      <c r="A153" s="174" t="s">
        <v>436</v>
      </c>
      <c r="B153" s="160">
        <v>40.159999999999997</v>
      </c>
      <c r="C153" s="159"/>
      <c r="D153" s="159"/>
      <c r="E153" s="159"/>
      <c r="F153" s="159"/>
      <c r="G153" s="159"/>
      <c r="H153" s="159"/>
      <c r="I153" s="155">
        <f t="shared" si="21"/>
        <v>0</v>
      </c>
      <c r="J153" s="158"/>
    </row>
    <row r="154" spans="1:10" ht="33.75" x14ac:dyDescent="0.2">
      <c r="A154" s="174" t="s">
        <v>437</v>
      </c>
      <c r="B154" s="160">
        <v>40.17</v>
      </c>
      <c r="C154" s="159"/>
      <c r="D154" s="159"/>
      <c r="E154" s="159"/>
      <c r="F154" s="159"/>
      <c r="G154" s="159"/>
      <c r="H154" s="159"/>
      <c r="I154" s="155">
        <f t="shared" si="21"/>
        <v>0</v>
      </c>
      <c r="J154" s="158"/>
    </row>
    <row r="155" spans="1:10" ht="12.75" x14ac:dyDescent="0.2">
      <c r="A155" s="174" t="s">
        <v>438</v>
      </c>
      <c r="B155" s="160">
        <v>40.18</v>
      </c>
      <c r="C155" s="159"/>
      <c r="D155" s="159"/>
      <c r="E155" s="159"/>
      <c r="F155" s="159"/>
      <c r="G155" s="159"/>
      <c r="H155" s="159"/>
      <c r="I155" s="155">
        <f t="shared" si="21"/>
        <v>0</v>
      </c>
      <c r="J155" s="158"/>
    </row>
    <row r="156" spans="1:10" ht="12.75" x14ac:dyDescent="0.2">
      <c r="A156" s="173" t="s">
        <v>439</v>
      </c>
      <c r="B156" s="160">
        <v>40.19</v>
      </c>
      <c r="C156" s="192"/>
      <c r="D156" s="192"/>
      <c r="E156" s="192"/>
      <c r="F156" s="192"/>
      <c r="G156" s="192"/>
      <c r="H156" s="192"/>
      <c r="I156" s="155">
        <f t="shared" si="21"/>
        <v>0</v>
      </c>
      <c r="J156" s="191"/>
    </row>
    <row r="157" spans="1:10" ht="22.5" x14ac:dyDescent="0.2">
      <c r="A157" s="174" t="s">
        <v>440</v>
      </c>
      <c r="B157" s="197">
        <v>40.200000000000003</v>
      </c>
      <c r="C157" s="159"/>
      <c r="D157" s="159"/>
      <c r="E157" s="159"/>
      <c r="F157" s="159"/>
      <c r="G157" s="159"/>
      <c r="H157" s="159"/>
      <c r="I157" s="155">
        <f t="shared" si="21"/>
        <v>0</v>
      </c>
      <c r="J157" s="158"/>
    </row>
    <row r="158" spans="1:10" ht="12.75" x14ac:dyDescent="0.2">
      <c r="A158" s="173" t="s">
        <v>441</v>
      </c>
      <c r="B158" s="160" t="s">
        <v>442</v>
      </c>
      <c r="C158" s="172"/>
      <c r="D158" s="172"/>
      <c r="E158" s="172"/>
      <c r="F158" s="172"/>
      <c r="G158" s="172"/>
      <c r="H158" s="172"/>
      <c r="I158" s="155">
        <f t="shared" si="21"/>
        <v>0</v>
      </c>
      <c r="J158" s="171"/>
    </row>
    <row r="159" spans="1:10" ht="12.75" x14ac:dyDescent="0.2">
      <c r="A159" s="161" t="s">
        <v>443</v>
      </c>
      <c r="B159" s="160">
        <v>50</v>
      </c>
      <c r="C159" s="165">
        <f t="shared" ref="C159:H159" si="22">C160+C161+C162</f>
        <v>0</v>
      </c>
      <c r="D159" s="165">
        <f t="shared" si="22"/>
        <v>0</v>
      </c>
      <c r="E159" s="165">
        <f t="shared" si="22"/>
        <v>0</v>
      </c>
      <c r="F159" s="165">
        <f t="shared" si="22"/>
        <v>0</v>
      </c>
      <c r="G159" s="165">
        <f t="shared" si="22"/>
        <v>0</v>
      </c>
      <c r="H159" s="165">
        <f t="shared" si="22"/>
        <v>0</v>
      </c>
      <c r="I159" s="165">
        <f t="shared" si="21"/>
        <v>0</v>
      </c>
      <c r="J159" s="198">
        <f>J160+J161+J162</f>
        <v>0</v>
      </c>
    </row>
    <row r="160" spans="1:10" ht="12.75" x14ac:dyDescent="0.2">
      <c r="A160" s="173" t="s">
        <v>444</v>
      </c>
      <c r="B160" s="160">
        <v>50.01</v>
      </c>
      <c r="C160" s="176"/>
      <c r="D160" s="176"/>
      <c r="E160" s="176"/>
      <c r="F160" s="176"/>
      <c r="G160" s="176"/>
      <c r="H160" s="176"/>
      <c r="I160" s="155">
        <f t="shared" si="21"/>
        <v>0</v>
      </c>
      <c r="J160" s="175"/>
    </row>
    <row r="161" spans="1:10" ht="12.75" x14ac:dyDescent="0.2">
      <c r="A161" s="173" t="s">
        <v>445</v>
      </c>
      <c r="B161" s="160">
        <v>50.02</v>
      </c>
      <c r="C161" s="159"/>
      <c r="D161" s="159"/>
      <c r="E161" s="159"/>
      <c r="F161" s="159"/>
      <c r="G161" s="159"/>
      <c r="H161" s="159"/>
      <c r="I161" s="155">
        <f t="shared" si="21"/>
        <v>0</v>
      </c>
      <c r="J161" s="158"/>
    </row>
    <row r="162" spans="1:10" ht="12.75" x14ac:dyDescent="0.2">
      <c r="A162" s="173" t="s">
        <v>446</v>
      </c>
      <c r="B162" s="160">
        <v>50.04</v>
      </c>
      <c r="C162" s="196"/>
      <c r="D162" s="196"/>
      <c r="E162" s="196"/>
      <c r="F162" s="196"/>
      <c r="G162" s="196"/>
      <c r="H162" s="196"/>
      <c r="I162" s="155">
        <f t="shared" si="21"/>
        <v>0</v>
      </c>
      <c r="J162" s="195"/>
    </row>
    <row r="163" spans="1:10" ht="22.5" x14ac:dyDescent="0.2">
      <c r="A163" s="169" t="s">
        <v>447</v>
      </c>
      <c r="B163" s="194">
        <v>51</v>
      </c>
      <c r="C163" s="155">
        <f t="shared" ref="C163:H163" si="23">C164+C223</f>
        <v>0</v>
      </c>
      <c r="D163" s="155">
        <f t="shared" si="23"/>
        <v>0</v>
      </c>
      <c r="E163" s="155">
        <f t="shared" si="23"/>
        <v>0</v>
      </c>
      <c r="F163" s="155">
        <f t="shared" si="23"/>
        <v>0</v>
      </c>
      <c r="G163" s="155">
        <f t="shared" si="23"/>
        <v>0</v>
      </c>
      <c r="H163" s="155">
        <f t="shared" si="23"/>
        <v>0</v>
      </c>
      <c r="I163" s="155">
        <f t="shared" si="21"/>
        <v>0</v>
      </c>
      <c r="J163" s="177">
        <f>J164+J223</f>
        <v>0</v>
      </c>
    </row>
    <row r="164" spans="1:10" ht="12.75" x14ac:dyDescent="0.2">
      <c r="A164" s="173" t="s">
        <v>448</v>
      </c>
      <c r="B164" s="160">
        <v>51.01</v>
      </c>
      <c r="C164" s="162">
        <f t="shared" ref="C164:H164" si="24">SUM(C165:C261)</f>
        <v>0</v>
      </c>
      <c r="D164" s="162">
        <f t="shared" si="24"/>
        <v>0</v>
      </c>
      <c r="E164" s="162">
        <f t="shared" si="24"/>
        <v>0</v>
      </c>
      <c r="F164" s="162">
        <f t="shared" si="24"/>
        <v>0</v>
      </c>
      <c r="G164" s="162">
        <f t="shared" si="24"/>
        <v>0</v>
      </c>
      <c r="H164" s="162">
        <f t="shared" si="24"/>
        <v>0</v>
      </c>
      <c r="I164" s="162">
        <f t="shared" si="21"/>
        <v>0</v>
      </c>
      <c r="J164" s="240">
        <f>SUM(J165:J261)</f>
        <v>0</v>
      </c>
    </row>
    <row r="165" spans="1:10" ht="12.75" x14ac:dyDescent="0.2">
      <c r="A165" s="164" t="s">
        <v>449</v>
      </c>
      <c r="B165" s="163" t="s">
        <v>450</v>
      </c>
      <c r="C165" s="159"/>
      <c r="D165" s="159"/>
      <c r="E165" s="159"/>
      <c r="F165" s="159"/>
      <c r="G165" s="159"/>
      <c r="H165" s="159"/>
      <c r="I165" s="155">
        <f t="shared" si="21"/>
        <v>0</v>
      </c>
      <c r="J165" s="158"/>
    </row>
    <row r="166" spans="1:10" ht="12.75" x14ac:dyDescent="0.2">
      <c r="A166" s="164" t="s">
        <v>451</v>
      </c>
      <c r="B166" s="163" t="s">
        <v>452</v>
      </c>
      <c r="C166" s="159"/>
      <c r="D166" s="159"/>
      <c r="E166" s="159"/>
      <c r="F166" s="159"/>
      <c r="G166" s="159"/>
      <c r="H166" s="159"/>
      <c r="I166" s="155">
        <f t="shared" si="21"/>
        <v>0</v>
      </c>
      <c r="J166" s="158"/>
    </row>
    <row r="167" spans="1:10" ht="12.75" x14ac:dyDescent="0.2">
      <c r="A167" s="164" t="s">
        <v>453</v>
      </c>
      <c r="B167" s="163" t="s">
        <v>454</v>
      </c>
      <c r="C167" s="159"/>
      <c r="D167" s="159"/>
      <c r="E167" s="159"/>
      <c r="F167" s="159"/>
      <c r="G167" s="159"/>
      <c r="H167" s="159"/>
      <c r="I167" s="155">
        <f t="shared" si="21"/>
        <v>0</v>
      </c>
      <c r="J167" s="158"/>
    </row>
    <row r="168" spans="1:10" ht="12.75" x14ac:dyDescent="0.2">
      <c r="A168" s="80" t="s">
        <v>455</v>
      </c>
      <c r="B168" s="163" t="s">
        <v>456</v>
      </c>
      <c r="C168" s="159"/>
      <c r="D168" s="159"/>
      <c r="E168" s="159"/>
      <c r="F168" s="159"/>
      <c r="G168" s="159"/>
      <c r="H168" s="159"/>
      <c r="I168" s="155">
        <f t="shared" si="21"/>
        <v>0</v>
      </c>
      <c r="J168" s="158"/>
    </row>
    <row r="169" spans="1:10" ht="12.75" x14ac:dyDescent="0.2">
      <c r="A169" s="80" t="s">
        <v>457</v>
      </c>
      <c r="B169" s="163" t="s">
        <v>458</v>
      </c>
      <c r="C169" s="159"/>
      <c r="D169" s="159"/>
      <c r="E169" s="159"/>
      <c r="F169" s="159"/>
      <c r="G169" s="159"/>
      <c r="H169" s="159"/>
      <c r="I169" s="155">
        <f t="shared" si="21"/>
        <v>0</v>
      </c>
      <c r="J169" s="158"/>
    </row>
    <row r="170" spans="1:10" ht="12.75" x14ac:dyDescent="0.2">
      <c r="A170" s="80" t="s">
        <v>459</v>
      </c>
      <c r="B170" s="163" t="s">
        <v>460</v>
      </c>
      <c r="C170" s="159"/>
      <c r="D170" s="159"/>
      <c r="E170" s="159"/>
      <c r="F170" s="159"/>
      <c r="G170" s="159"/>
      <c r="H170" s="159"/>
      <c r="I170" s="155">
        <f t="shared" si="21"/>
        <v>0</v>
      </c>
      <c r="J170" s="158"/>
    </row>
    <row r="171" spans="1:10" ht="12.75" x14ac:dyDescent="0.2">
      <c r="A171" s="80" t="s">
        <v>461</v>
      </c>
      <c r="B171" s="163" t="s">
        <v>462</v>
      </c>
      <c r="C171" s="159"/>
      <c r="D171" s="159"/>
      <c r="E171" s="159"/>
      <c r="F171" s="159"/>
      <c r="G171" s="159"/>
      <c r="H171" s="159"/>
      <c r="I171" s="155">
        <f t="shared" si="21"/>
        <v>0</v>
      </c>
      <c r="J171" s="158"/>
    </row>
    <row r="172" spans="1:10" ht="12.75" x14ac:dyDescent="0.2">
      <c r="A172" s="80" t="s">
        <v>463</v>
      </c>
      <c r="B172" s="163" t="s">
        <v>464</v>
      </c>
      <c r="C172" s="159"/>
      <c r="D172" s="159"/>
      <c r="E172" s="159"/>
      <c r="F172" s="159"/>
      <c r="G172" s="159"/>
      <c r="H172" s="159"/>
      <c r="I172" s="155">
        <f t="shared" si="21"/>
        <v>0</v>
      </c>
      <c r="J172" s="158"/>
    </row>
    <row r="173" spans="1:10" ht="22.5" x14ac:dyDescent="0.2">
      <c r="A173" s="81" t="s">
        <v>465</v>
      </c>
      <c r="B173" s="163" t="s">
        <v>466</v>
      </c>
      <c r="C173" s="159"/>
      <c r="D173" s="159"/>
      <c r="E173" s="159"/>
      <c r="F173" s="159"/>
      <c r="G173" s="159"/>
      <c r="H173" s="159"/>
      <c r="I173" s="155">
        <f t="shared" si="21"/>
        <v>0</v>
      </c>
      <c r="J173" s="158"/>
    </row>
    <row r="174" spans="1:10" ht="33.75" x14ac:dyDescent="0.2">
      <c r="A174" s="82" t="s">
        <v>467</v>
      </c>
      <c r="B174" s="83" t="s">
        <v>468</v>
      </c>
      <c r="C174" s="159"/>
      <c r="D174" s="159"/>
      <c r="E174" s="159"/>
      <c r="F174" s="159"/>
      <c r="G174" s="159"/>
      <c r="H174" s="159"/>
      <c r="I174" s="155">
        <f t="shared" si="21"/>
        <v>0</v>
      </c>
      <c r="J174" s="158"/>
    </row>
    <row r="175" spans="1:10" ht="33.75" x14ac:dyDescent="0.2">
      <c r="A175" s="82" t="s">
        <v>469</v>
      </c>
      <c r="B175" s="83" t="s">
        <v>470</v>
      </c>
      <c r="C175" s="159"/>
      <c r="D175" s="159"/>
      <c r="E175" s="159"/>
      <c r="F175" s="159"/>
      <c r="G175" s="159"/>
      <c r="H175" s="159"/>
      <c r="I175" s="155">
        <f t="shared" si="21"/>
        <v>0</v>
      </c>
      <c r="J175" s="158"/>
    </row>
    <row r="176" spans="1:10" ht="12.75" x14ac:dyDescent="0.2">
      <c r="A176" s="80" t="s">
        <v>471</v>
      </c>
      <c r="B176" s="83" t="s">
        <v>472</v>
      </c>
      <c r="C176" s="159"/>
      <c r="D176" s="159"/>
      <c r="E176" s="159"/>
      <c r="F176" s="159"/>
      <c r="G176" s="159"/>
      <c r="H176" s="159"/>
      <c r="I176" s="155">
        <f t="shared" si="21"/>
        <v>0</v>
      </c>
      <c r="J176" s="158"/>
    </row>
    <row r="177" spans="1:10" ht="12.75" x14ac:dyDescent="0.2">
      <c r="A177" s="80" t="s">
        <v>473</v>
      </c>
      <c r="B177" s="83" t="s">
        <v>474</v>
      </c>
      <c r="C177" s="192"/>
      <c r="D177" s="192"/>
      <c r="E177" s="192"/>
      <c r="F177" s="192"/>
      <c r="G177" s="192"/>
      <c r="H177" s="192"/>
      <c r="I177" s="155">
        <f t="shared" si="21"/>
        <v>0</v>
      </c>
      <c r="J177" s="191"/>
    </row>
    <row r="178" spans="1:10" ht="22.5" x14ac:dyDescent="0.2">
      <c r="A178" s="179" t="s">
        <v>475</v>
      </c>
      <c r="B178" s="190" t="s">
        <v>476</v>
      </c>
      <c r="C178" s="192"/>
      <c r="D178" s="192"/>
      <c r="E178" s="192"/>
      <c r="F178" s="192"/>
      <c r="G178" s="192"/>
      <c r="H178" s="192"/>
      <c r="I178" s="155">
        <f t="shared" si="21"/>
        <v>0</v>
      </c>
      <c r="J178" s="191"/>
    </row>
    <row r="179" spans="1:10" ht="22.5" x14ac:dyDescent="0.2">
      <c r="A179" s="179" t="s">
        <v>477</v>
      </c>
      <c r="B179" s="190" t="s">
        <v>478</v>
      </c>
      <c r="C179" s="192"/>
      <c r="D179" s="192"/>
      <c r="E179" s="192"/>
      <c r="F179" s="192"/>
      <c r="G179" s="192"/>
      <c r="H179" s="192"/>
      <c r="I179" s="155">
        <f t="shared" si="21"/>
        <v>0</v>
      </c>
      <c r="J179" s="191"/>
    </row>
    <row r="180" spans="1:10" ht="33.75" x14ac:dyDescent="0.2">
      <c r="A180" s="82" t="s">
        <v>479</v>
      </c>
      <c r="B180" s="83" t="s">
        <v>480</v>
      </c>
      <c r="C180" s="192"/>
      <c r="D180" s="192"/>
      <c r="E180" s="192"/>
      <c r="F180" s="192"/>
      <c r="G180" s="192"/>
      <c r="H180" s="192"/>
      <c r="I180" s="155">
        <f t="shared" si="21"/>
        <v>0</v>
      </c>
      <c r="J180" s="191"/>
    </row>
    <row r="181" spans="1:10" ht="22.5" x14ac:dyDescent="0.2">
      <c r="A181" s="81" t="s">
        <v>481</v>
      </c>
      <c r="B181" s="83" t="s">
        <v>482</v>
      </c>
      <c r="C181" s="192"/>
      <c r="D181" s="192"/>
      <c r="E181" s="192"/>
      <c r="F181" s="192"/>
      <c r="G181" s="192"/>
      <c r="H181" s="192"/>
      <c r="I181" s="155">
        <f t="shared" si="21"/>
        <v>0</v>
      </c>
      <c r="J181" s="191"/>
    </row>
    <row r="182" spans="1:10" ht="45" x14ac:dyDescent="0.2">
      <c r="A182" s="82" t="s">
        <v>483</v>
      </c>
      <c r="B182" s="83" t="s">
        <v>484</v>
      </c>
      <c r="C182" s="192"/>
      <c r="D182" s="192"/>
      <c r="E182" s="192"/>
      <c r="F182" s="192"/>
      <c r="G182" s="192"/>
      <c r="H182" s="192"/>
      <c r="I182" s="155">
        <f t="shared" si="21"/>
        <v>0</v>
      </c>
      <c r="J182" s="191"/>
    </row>
    <row r="183" spans="1:10" ht="33.75" x14ac:dyDescent="0.2">
      <c r="A183" s="82" t="s">
        <v>485</v>
      </c>
      <c r="B183" s="83" t="s">
        <v>486</v>
      </c>
      <c r="C183" s="192"/>
      <c r="D183" s="192"/>
      <c r="E183" s="192"/>
      <c r="F183" s="192"/>
      <c r="G183" s="192"/>
      <c r="H183" s="192"/>
      <c r="I183" s="155">
        <f t="shared" si="21"/>
        <v>0</v>
      </c>
      <c r="J183" s="191"/>
    </row>
    <row r="184" spans="1:10" ht="56.25" x14ac:dyDescent="0.2">
      <c r="A184" s="82" t="s">
        <v>487</v>
      </c>
      <c r="B184" s="83" t="s">
        <v>488</v>
      </c>
      <c r="C184" s="192"/>
      <c r="D184" s="192"/>
      <c r="E184" s="192"/>
      <c r="F184" s="192"/>
      <c r="G184" s="192"/>
      <c r="H184" s="192"/>
      <c r="I184" s="155">
        <f t="shared" si="21"/>
        <v>0</v>
      </c>
      <c r="J184" s="191"/>
    </row>
    <row r="185" spans="1:10" ht="67.5" x14ac:dyDescent="0.2">
      <c r="A185" s="82" t="s">
        <v>489</v>
      </c>
      <c r="B185" s="83" t="s">
        <v>490</v>
      </c>
      <c r="C185" s="192"/>
      <c r="D185" s="192"/>
      <c r="E185" s="192"/>
      <c r="F185" s="192"/>
      <c r="G185" s="192"/>
      <c r="H185" s="192"/>
      <c r="I185" s="155">
        <f t="shared" si="21"/>
        <v>0</v>
      </c>
      <c r="J185" s="191"/>
    </row>
    <row r="186" spans="1:10" ht="12.75" x14ac:dyDescent="0.2">
      <c r="A186" s="80" t="s">
        <v>491</v>
      </c>
      <c r="B186" s="83" t="s">
        <v>492</v>
      </c>
      <c r="C186" s="192"/>
      <c r="D186" s="192"/>
      <c r="E186" s="192"/>
      <c r="F186" s="192"/>
      <c r="G186" s="192"/>
      <c r="H186" s="192"/>
      <c r="I186" s="155">
        <f t="shared" si="21"/>
        <v>0</v>
      </c>
      <c r="J186" s="191"/>
    </row>
    <row r="187" spans="1:10" ht="33.75" x14ac:dyDescent="0.2">
      <c r="A187" s="82" t="s">
        <v>493</v>
      </c>
      <c r="B187" s="83" t="s">
        <v>494</v>
      </c>
      <c r="C187" s="192"/>
      <c r="D187" s="192"/>
      <c r="E187" s="192"/>
      <c r="F187" s="192"/>
      <c r="G187" s="192"/>
      <c r="H187" s="192"/>
      <c r="I187" s="155">
        <f t="shared" si="21"/>
        <v>0</v>
      </c>
      <c r="J187" s="191"/>
    </row>
    <row r="188" spans="1:10" ht="45" x14ac:dyDescent="0.2">
      <c r="A188" s="179" t="s">
        <v>495</v>
      </c>
      <c r="B188" s="190" t="s">
        <v>496</v>
      </c>
      <c r="C188" s="192"/>
      <c r="D188" s="192"/>
      <c r="E188" s="192"/>
      <c r="F188" s="192"/>
      <c r="G188" s="192"/>
      <c r="H188" s="192"/>
      <c r="I188" s="155">
        <f t="shared" si="21"/>
        <v>0</v>
      </c>
      <c r="J188" s="191"/>
    </row>
    <row r="189" spans="1:10" ht="12.75" x14ac:dyDescent="0.2">
      <c r="A189" s="82" t="s">
        <v>497</v>
      </c>
      <c r="B189" s="190" t="s">
        <v>498</v>
      </c>
      <c r="C189" s="192"/>
      <c r="D189" s="192"/>
      <c r="E189" s="192"/>
      <c r="F189" s="192"/>
      <c r="G189" s="192"/>
      <c r="H189" s="192"/>
      <c r="I189" s="155">
        <f t="shared" si="21"/>
        <v>0</v>
      </c>
      <c r="J189" s="191"/>
    </row>
    <row r="190" spans="1:10" ht="33.75" x14ac:dyDescent="0.2">
      <c r="A190" s="179" t="s">
        <v>499</v>
      </c>
      <c r="B190" s="193" t="s">
        <v>500</v>
      </c>
      <c r="C190" s="192"/>
      <c r="D190" s="192"/>
      <c r="E190" s="192"/>
      <c r="F190" s="192"/>
      <c r="G190" s="192"/>
      <c r="H190" s="192"/>
      <c r="I190" s="155">
        <f t="shared" si="21"/>
        <v>0</v>
      </c>
      <c r="J190" s="191"/>
    </row>
    <row r="191" spans="1:10" ht="22.5" x14ac:dyDescent="0.2">
      <c r="A191" s="82" t="s">
        <v>501</v>
      </c>
      <c r="B191" s="83" t="s">
        <v>502</v>
      </c>
      <c r="C191" s="192"/>
      <c r="D191" s="192"/>
      <c r="E191" s="192"/>
      <c r="F191" s="192"/>
      <c r="G191" s="192"/>
      <c r="H191" s="192"/>
      <c r="I191" s="155">
        <f t="shared" si="21"/>
        <v>0</v>
      </c>
      <c r="J191" s="191"/>
    </row>
    <row r="192" spans="1:10" ht="12.75" x14ac:dyDescent="0.2">
      <c r="A192" s="82" t="s">
        <v>503</v>
      </c>
      <c r="B192" s="83" t="s">
        <v>504</v>
      </c>
      <c r="C192" s="192"/>
      <c r="D192" s="192"/>
      <c r="E192" s="192"/>
      <c r="F192" s="192"/>
      <c r="G192" s="192"/>
      <c r="H192" s="192"/>
      <c r="I192" s="155">
        <f t="shared" si="21"/>
        <v>0</v>
      </c>
      <c r="J192" s="191"/>
    </row>
    <row r="193" spans="1:10" ht="22.5" x14ac:dyDescent="0.2">
      <c r="A193" s="82" t="s">
        <v>505</v>
      </c>
      <c r="B193" s="83" t="s">
        <v>506</v>
      </c>
      <c r="C193" s="192"/>
      <c r="D193" s="192"/>
      <c r="E193" s="192"/>
      <c r="F193" s="192"/>
      <c r="G193" s="192"/>
      <c r="H193" s="192"/>
      <c r="I193" s="155">
        <f t="shared" si="21"/>
        <v>0</v>
      </c>
      <c r="J193" s="191"/>
    </row>
    <row r="194" spans="1:10" ht="22.5" x14ac:dyDescent="0.2">
      <c r="A194" s="179" t="s">
        <v>507</v>
      </c>
      <c r="B194" s="193" t="s">
        <v>508</v>
      </c>
      <c r="C194" s="192"/>
      <c r="D194" s="192"/>
      <c r="E194" s="192"/>
      <c r="F194" s="192"/>
      <c r="G194" s="192"/>
      <c r="H194" s="192"/>
      <c r="I194" s="155">
        <f t="shared" si="21"/>
        <v>0</v>
      </c>
      <c r="J194" s="191"/>
    </row>
    <row r="195" spans="1:10" ht="12.75" x14ac:dyDescent="0.2">
      <c r="A195" s="82" t="s">
        <v>509</v>
      </c>
      <c r="B195" s="83" t="s">
        <v>510</v>
      </c>
      <c r="C195" s="192"/>
      <c r="D195" s="192"/>
      <c r="E195" s="192"/>
      <c r="F195" s="192"/>
      <c r="G195" s="192"/>
      <c r="H195" s="192"/>
      <c r="I195" s="155">
        <f t="shared" si="21"/>
        <v>0</v>
      </c>
      <c r="J195" s="191"/>
    </row>
    <row r="196" spans="1:10" ht="33.75" x14ac:dyDescent="0.2">
      <c r="A196" s="82" t="s">
        <v>511</v>
      </c>
      <c r="B196" s="83" t="s">
        <v>512</v>
      </c>
      <c r="C196" s="192"/>
      <c r="D196" s="192"/>
      <c r="E196" s="192"/>
      <c r="F196" s="192"/>
      <c r="G196" s="192"/>
      <c r="H196" s="192"/>
      <c r="I196" s="155">
        <f t="shared" si="21"/>
        <v>0</v>
      </c>
      <c r="J196" s="191"/>
    </row>
    <row r="197" spans="1:10" ht="33.75" x14ac:dyDescent="0.2">
      <c r="A197" s="82" t="s">
        <v>513</v>
      </c>
      <c r="B197" s="83" t="s">
        <v>514</v>
      </c>
      <c r="C197" s="192"/>
      <c r="D197" s="192"/>
      <c r="E197" s="192"/>
      <c r="F197" s="192"/>
      <c r="G197" s="192"/>
      <c r="H197" s="192"/>
      <c r="I197" s="155">
        <f t="shared" si="21"/>
        <v>0</v>
      </c>
      <c r="J197" s="191"/>
    </row>
    <row r="198" spans="1:10" ht="22.5" x14ac:dyDescent="0.2">
      <c r="A198" s="82" t="s">
        <v>515</v>
      </c>
      <c r="B198" s="83" t="s">
        <v>516</v>
      </c>
      <c r="C198" s="192"/>
      <c r="D198" s="192"/>
      <c r="E198" s="192"/>
      <c r="F198" s="192"/>
      <c r="G198" s="192"/>
      <c r="H198" s="192"/>
      <c r="I198" s="155">
        <f t="shared" si="21"/>
        <v>0</v>
      </c>
      <c r="J198" s="191"/>
    </row>
    <row r="199" spans="1:10" ht="33.75" x14ac:dyDescent="0.2">
      <c r="A199" s="82" t="s">
        <v>517</v>
      </c>
      <c r="B199" s="83" t="s">
        <v>518</v>
      </c>
      <c r="C199" s="192"/>
      <c r="D199" s="192"/>
      <c r="E199" s="192"/>
      <c r="F199" s="192"/>
      <c r="G199" s="192"/>
      <c r="H199" s="192"/>
      <c r="I199" s="155">
        <f t="shared" si="21"/>
        <v>0</v>
      </c>
      <c r="J199" s="191"/>
    </row>
    <row r="200" spans="1:10" ht="33.75" x14ac:dyDescent="0.2">
      <c r="A200" s="82" t="s">
        <v>519</v>
      </c>
      <c r="B200" s="83" t="s">
        <v>520</v>
      </c>
      <c r="C200" s="192"/>
      <c r="D200" s="192"/>
      <c r="E200" s="192"/>
      <c r="F200" s="192"/>
      <c r="G200" s="192"/>
      <c r="H200" s="192"/>
      <c r="I200" s="155">
        <f t="shared" si="21"/>
        <v>0</v>
      </c>
      <c r="J200" s="191"/>
    </row>
    <row r="201" spans="1:10" ht="33.75" x14ac:dyDescent="0.2">
      <c r="A201" s="179" t="s">
        <v>521</v>
      </c>
      <c r="B201" s="193" t="s">
        <v>522</v>
      </c>
      <c r="C201" s="192"/>
      <c r="D201" s="192"/>
      <c r="E201" s="192"/>
      <c r="F201" s="192"/>
      <c r="G201" s="192"/>
      <c r="H201" s="192"/>
      <c r="I201" s="155">
        <f t="shared" si="21"/>
        <v>0</v>
      </c>
      <c r="J201" s="191"/>
    </row>
    <row r="202" spans="1:10" ht="22.5" x14ac:dyDescent="0.2">
      <c r="A202" s="82" t="s">
        <v>523</v>
      </c>
      <c r="B202" s="83" t="s">
        <v>524</v>
      </c>
      <c r="C202" s="192"/>
      <c r="D202" s="192"/>
      <c r="E202" s="192"/>
      <c r="F202" s="192"/>
      <c r="G202" s="192"/>
      <c r="H202" s="192"/>
      <c r="I202" s="155">
        <f t="shared" si="21"/>
        <v>0</v>
      </c>
      <c r="J202" s="191"/>
    </row>
    <row r="203" spans="1:10" ht="33.75" x14ac:dyDescent="0.2">
      <c r="A203" s="82" t="s">
        <v>525</v>
      </c>
      <c r="B203" s="83" t="s">
        <v>526</v>
      </c>
      <c r="C203" s="192"/>
      <c r="D203" s="192"/>
      <c r="E203" s="192"/>
      <c r="F203" s="192"/>
      <c r="G203" s="192"/>
      <c r="H203" s="192"/>
      <c r="I203" s="155">
        <f t="shared" si="21"/>
        <v>0</v>
      </c>
      <c r="J203" s="191"/>
    </row>
    <row r="204" spans="1:10" ht="33.75" x14ac:dyDescent="0.2">
      <c r="A204" s="82" t="s">
        <v>527</v>
      </c>
      <c r="B204" s="83" t="s">
        <v>528</v>
      </c>
      <c r="C204" s="192"/>
      <c r="D204" s="192"/>
      <c r="E204" s="192"/>
      <c r="F204" s="192"/>
      <c r="G204" s="192"/>
      <c r="H204" s="192"/>
      <c r="I204" s="155">
        <f t="shared" si="21"/>
        <v>0</v>
      </c>
      <c r="J204" s="191"/>
    </row>
    <row r="205" spans="1:10" ht="33.75" x14ac:dyDescent="0.2">
      <c r="A205" s="82" t="s">
        <v>529</v>
      </c>
      <c r="B205" s="83" t="s">
        <v>530</v>
      </c>
      <c r="C205" s="192"/>
      <c r="D205" s="192"/>
      <c r="E205" s="192"/>
      <c r="F205" s="192"/>
      <c r="G205" s="192"/>
      <c r="H205" s="192"/>
      <c r="I205" s="155">
        <f t="shared" si="21"/>
        <v>0</v>
      </c>
      <c r="J205" s="191"/>
    </row>
    <row r="206" spans="1:10" ht="67.5" x14ac:dyDescent="0.2">
      <c r="A206" s="82" t="s">
        <v>531</v>
      </c>
      <c r="B206" s="83" t="s">
        <v>532</v>
      </c>
      <c r="C206" s="192"/>
      <c r="D206" s="192"/>
      <c r="E206" s="192"/>
      <c r="F206" s="192"/>
      <c r="G206" s="192"/>
      <c r="H206" s="192"/>
      <c r="I206" s="155">
        <f t="shared" si="21"/>
        <v>0</v>
      </c>
      <c r="J206" s="191"/>
    </row>
    <row r="207" spans="1:10" ht="22.5" x14ac:dyDescent="0.2">
      <c r="A207" s="82" t="s">
        <v>533</v>
      </c>
      <c r="B207" s="83" t="s">
        <v>534</v>
      </c>
      <c r="C207" s="192"/>
      <c r="D207" s="192"/>
      <c r="E207" s="192"/>
      <c r="F207" s="192"/>
      <c r="G207" s="192"/>
      <c r="H207" s="192"/>
      <c r="I207" s="155">
        <f t="shared" ref="I207:I270" si="25">G207-H207</f>
        <v>0</v>
      </c>
      <c r="J207" s="191"/>
    </row>
    <row r="208" spans="1:10" ht="33.75" x14ac:dyDescent="0.2">
      <c r="A208" s="82" t="s">
        <v>535</v>
      </c>
      <c r="B208" s="83" t="s">
        <v>536</v>
      </c>
      <c r="C208" s="192"/>
      <c r="D208" s="192"/>
      <c r="E208" s="192"/>
      <c r="F208" s="192"/>
      <c r="G208" s="192"/>
      <c r="H208" s="192"/>
      <c r="I208" s="155">
        <f t="shared" si="25"/>
        <v>0</v>
      </c>
      <c r="J208" s="191"/>
    </row>
    <row r="209" spans="1:10" ht="22.5" x14ac:dyDescent="0.2">
      <c r="A209" s="82" t="s">
        <v>537</v>
      </c>
      <c r="B209" s="83" t="s">
        <v>538</v>
      </c>
      <c r="C209" s="172"/>
      <c r="D209" s="172"/>
      <c r="E209" s="172"/>
      <c r="F209" s="172"/>
      <c r="G209" s="172"/>
      <c r="H209" s="172"/>
      <c r="I209" s="155">
        <f t="shared" si="25"/>
        <v>0</v>
      </c>
      <c r="J209" s="171"/>
    </row>
    <row r="210" spans="1:10" ht="22.5" x14ac:dyDescent="0.2">
      <c r="A210" s="243" t="s">
        <v>539</v>
      </c>
      <c r="B210" s="224" t="s">
        <v>540</v>
      </c>
      <c r="C210" s="172"/>
      <c r="D210" s="172"/>
      <c r="E210" s="172"/>
      <c r="F210" s="172"/>
      <c r="G210" s="172"/>
      <c r="H210" s="172"/>
      <c r="I210" s="155">
        <f t="shared" si="25"/>
        <v>0</v>
      </c>
      <c r="J210" s="171"/>
    </row>
    <row r="211" spans="1:10" ht="22.5" x14ac:dyDescent="0.2">
      <c r="A211" s="243" t="s">
        <v>541</v>
      </c>
      <c r="B211" s="224" t="s">
        <v>542</v>
      </c>
      <c r="C211" s="172"/>
      <c r="D211" s="172"/>
      <c r="E211" s="172"/>
      <c r="F211" s="172"/>
      <c r="G211" s="172"/>
      <c r="H211" s="172"/>
      <c r="I211" s="155">
        <f t="shared" si="25"/>
        <v>0</v>
      </c>
      <c r="J211" s="171"/>
    </row>
    <row r="212" spans="1:10" ht="33.75" x14ac:dyDescent="0.2">
      <c r="A212" s="243" t="s">
        <v>543</v>
      </c>
      <c r="B212" s="224" t="s">
        <v>544</v>
      </c>
      <c r="C212" s="172"/>
      <c r="D212" s="172"/>
      <c r="E212" s="172"/>
      <c r="F212" s="172"/>
      <c r="G212" s="172"/>
      <c r="H212" s="172"/>
      <c r="I212" s="155">
        <f t="shared" si="25"/>
        <v>0</v>
      </c>
      <c r="J212" s="171"/>
    </row>
    <row r="213" spans="1:10" ht="67.5" x14ac:dyDescent="0.2">
      <c r="A213" s="243" t="s">
        <v>545</v>
      </c>
      <c r="B213" s="224" t="s">
        <v>546</v>
      </c>
      <c r="C213" s="172"/>
      <c r="D213" s="172"/>
      <c r="E213" s="172"/>
      <c r="F213" s="172"/>
      <c r="G213" s="172"/>
      <c r="H213" s="172"/>
      <c r="I213" s="155">
        <f t="shared" si="25"/>
        <v>0</v>
      </c>
      <c r="J213" s="171"/>
    </row>
    <row r="214" spans="1:10" ht="33.75" x14ac:dyDescent="0.2">
      <c r="A214" s="243" t="s">
        <v>547</v>
      </c>
      <c r="B214" s="224" t="s">
        <v>548</v>
      </c>
      <c r="C214" s="172"/>
      <c r="D214" s="172"/>
      <c r="E214" s="172"/>
      <c r="F214" s="172"/>
      <c r="G214" s="172"/>
      <c r="H214" s="172"/>
      <c r="I214" s="155">
        <f t="shared" si="25"/>
        <v>0</v>
      </c>
      <c r="J214" s="171"/>
    </row>
    <row r="215" spans="1:10" ht="33.75" x14ac:dyDescent="0.2">
      <c r="A215" s="243" t="s">
        <v>549</v>
      </c>
      <c r="B215" s="224" t="s">
        <v>550</v>
      </c>
      <c r="C215" s="172"/>
      <c r="D215" s="172"/>
      <c r="E215" s="172"/>
      <c r="F215" s="172"/>
      <c r="G215" s="172"/>
      <c r="H215" s="172"/>
      <c r="I215" s="155">
        <f t="shared" si="25"/>
        <v>0</v>
      </c>
      <c r="J215" s="171"/>
    </row>
    <row r="216" spans="1:10" ht="22.5" x14ac:dyDescent="0.2">
      <c r="A216" s="243" t="s">
        <v>551</v>
      </c>
      <c r="B216" s="224" t="s">
        <v>552</v>
      </c>
      <c r="C216" s="172"/>
      <c r="D216" s="172"/>
      <c r="E216" s="172"/>
      <c r="F216" s="172"/>
      <c r="G216" s="172"/>
      <c r="H216" s="172"/>
      <c r="I216" s="155">
        <f t="shared" si="25"/>
        <v>0</v>
      </c>
      <c r="J216" s="171"/>
    </row>
    <row r="217" spans="1:10" ht="12.75" x14ac:dyDescent="0.2">
      <c r="A217" s="243" t="s">
        <v>553</v>
      </c>
      <c r="B217" s="224" t="s">
        <v>554</v>
      </c>
      <c r="C217" s="172"/>
      <c r="D217" s="172"/>
      <c r="E217" s="172"/>
      <c r="F217" s="172"/>
      <c r="G217" s="172"/>
      <c r="H217" s="172"/>
      <c r="I217" s="155">
        <f t="shared" si="25"/>
        <v>0</v>
      </c>
      <c r="J217" s="171"/>
    </row>
    <row r="218" spans="1:10" ht="22.5" x14ac:dyDescent="0.2">
      <c r="A218" s="243" t="s">
        <v>555</v>
      </c>
      <c r="B218" s="224" t="s">
        <v>556</v>
      </c>
      <c r="C218" s="172"/>
      <c r="D218" s="172"/>
      <c r="E218" s="172"/>
      <c r="F218" s="172"/>
      <c r="G218" s="172"/>
      <c r="H218" s="172"/>
      <c r="I218" s="155">
        <f t="shared" si="25"/>
        <v>0</v>
      </c>
      <c r="J218" s="171"/>
    </row>
    <row r="219" spans="1:10" ht="33.75" x14ac:dyDescent="0.2">
      <c r="A219" s="243" t="s">
        <v>557</v>
      </c>
      <c r="B219" s="224" t="s">
        <v>558</v>
      </c>
      <c r="C219" s="172"/>
      <c r="D219" s="172"/>
      <c r="E219" s="172"/>
      <c r="F219" s="172"/>
      <c r="G219" s="172"/>
      <c r="H219" s="172"/>
      <c r="I219" s="155">
        <f t="shared" si="25"/>
        <v>0</v>
      </c>
      <c r="J219" s="171"/>
    </row>
    <row r="220" spans="1:10" ht="33.75" x14ac:dyDescent="0.2">
      <c r="A220" s="243" t="s">
        <v>559</v>
      </c>
      <c r="B220" s="224" t="s">
        <v>560</v>
      </c>
      <c r="C220" s="172"/>
      <c r="D220" s="172"/>
      <c r="E220" s="172"/>
      <c r="F220" s="172"/>
      <c r="G220" s="172"/>
      <c r="H220" s="172"/>
      <c r="I220" s="155">
        <f t="shared" si="25"/>
        <v>0</v>
      </c>
      <c r="J220" s="171"/>
    </row>
    <row r="221" spans="1:10" ht="33.75" x14ac:dyDescent="0.2">
      <c r="A221" s="243" t="s">
        <v>561</v>
      </c>
      <c r="B221" s="224" t="s">
        <v>562</v>
      </c>
      <c r="C221" s="172"/>
      <c r="D221" s="172"/>
      <c r="E221" s="172"/>
      <c r="F221" s="172"/>
      <c r="G221" s="172"/>
      <c r="H221" s="172"/>
      <c r="I221" s="155">
        <f t="shared" si="25"/>
        <v>0</v>
      </c>
      <c r="J221" s="171"/>
    </row>
    <row r="222" spans="1:10" ht="45" x14ac:dyDescent="0.2">
      <c r="A222" s="243" t="s">
        <v>563</v>
      </c>
      <c r="B222" s="224" t="s">
        <v>564</v>
      </c>
      <c r="C222" s="172"/>
      <c r="D222" s="172"/>
      <c r="E222" s="172"/>
      <c r="F222" s="172"/>
      <c r="G222" s="172"/>
      <c r="H222" s="172"/>
      <c r="I222" s="155">
        <f t="shared" si="25"/>
        <v>0</v>
      </c>
      <c r="J222" s="171"/>
    </row>
    <row r="223" spans="1:10" ht="12.75" x14ac:dyDescent="0.2">
      <c r="A223" s="157" t="s">
        <v>565</v>
      </c>
      <c r="B223" s="160">
        <v>51.02</v>
      </c>
      <c r="C223" s="165">
        <f t="shared" ref="C223:H223" si="26">SUM(C224:C261)</f>
        <v>0</v>
      </c>
      <c r="D223" s="165">
        <f t="shared" si="26"/>
        <v>0</v>
      </c>
      <c r="E223" s="165">
        <f t="shared" si="26"/>
        <v>0</v>
      </c>
      <c r="F223" s="165">
        <f t="shared" si="26"/>
        <v>0</v>
      </c>
      <c r="G223" s="165">
        <f t="shared" si="26"/>
        <v>0</v>
      </c>
      <c r="H223" s="165">
        <f t="shared" si="26"/>
        <v>0</v>
      </c>
      <c r="I223" s="165">
        <f t="shared" si="25"/>
        <v>0</v>
      </c>
      <c r="J223" s="198">
        <f>SUM(J224:J261)</f>
        <v>0</v>
      </c>
    </row>
    <row r="224" spans="1:10" ht="33.75" x14ac:dyDescent="0.2">
      <c r="A224" s="82" t="s">
        <v>566</v>
      </c>
      <c r="B224" s="83" t="s">
        <v>567</v>
      </c>
      <c r="C224" s="176"/>
      <c r="D224" s="176"/>
      <c r="E224" s="176"/>
      <c r="F224" s="176"/>
      <c r="G224" s="176"/>
      <c r="H224" s="176"/>
      <c r="I224" s="155">
        <f t="shared" si="25"/>
        <v>0</v>
      </c>
      <c r="J224" s="175"/>
    </row>
    <row r="225" spans="1:10" ht="12.75" x14ac:dyDescent="0.2">
      <c r="A225" s="80" t="s">
        <v>568</v>
      </c>
      <c r="B225" s="83" t="s">
        <v>569</v>
      </c>
      <c r="C225" s="176"/>
      <c r="D225" s="176"/>
      <c r="E225" s="176"/>
      <c r="F225" s="176"/>
      <c r="G225" s="176"/>
      <c r="H225" s="176"/>
      <c r="I225" s="155">
        <f t="shared" si="25"/>
        <v>0</v>
      </c>
      <c r="J225" s="175"/>
    </row>
    <row r="226" spans="1:10" ht="33.75" x14ac:dyDescent="0.2">
      <c r="A226" s="82" t="s">
        <v>570</v>
      </c>
      <c r="B226" s="83" t="s">
        <v>571</v>
      </c>
      <c r="C226" s="176"/>
      <c r="D226" s="176"/>
      <c r="E226" s="176"/>
      <c r="F226" s="176"/>
      <c r="G226" s="176"/>
      <c r="H226" s="176"/>
      <c r="I226" s="155">
        <f t="shared" si="25"/>
        <v>0</v>
      </c>
      <c r="J226" s="175"/>
    </row>
    <row r="227" spans="1:10" ht="12.75" x14ac:dyDescent="0.2">
      <c r="A227" s="80" t="s">
        <v>572</v>
      </c>
      <c r="B227" s="83" t="s">
        <v>573</v>
      </c>
      <c r="C227" s="176"/>
      <c r="D227" s="176"/>
      <c r="E227" s="176"/>
      <c r="F227" s="176"/>
      <c r="G227" s="176"/>
      <c r="H227" s="176"/>
      <c r="I227" s="155">
        <f t="shared" si="25"/>
        <v>0</v>
      </c>
      <c r="J227" s="175"/>
    </row>
    <row r="228" spans="1:10" ht="33.75" x14ac:dyDescent="0.2">
      <c r="A228" s="82" t="s">
        <v>574</v>
      </c>
      <c r="B228" s="83" t="s">
        <v>575</v>
      </c>
      <c r="C228" s="176"/>
      <c r="D228" s="176"/>
      <c r="E228" s="176"/>
      <c r="F228" s="176"/>
      <c r="G228" s="176"/>
      <c r="H228" s="176"/>
      <c r="I228" s="155">
        <f t="shared" si="25"/>
        <v>0</v>
      </c>
      <c r="J228" s="175"/>
    </row>
    <row r="229" spans="1:10" ht="12.75" x14ac:dyDescent="0.2">
      <c r="A229" s="80" t="s">
        <v>576</v>
      </c>
      <c r="B229" s="83" t="s">
        <v>577</v>
      </c>
      <c r="C229" s="176"/>
      <c r="D229" s="176"/>
      <c r="E229" s="176"/>
      <c r="F229" s="176"/>
      <c r="G229" s="176"/>
      <c r="H229" s="176"/>
      <c r="I229" s="155">
        <f t="shared" si="25"/>
        <v>0</v>
      </c>
      <c r="J229" s="175"/>
    </row>
    <row r="230" spans="1:10" ht="12.75" x14ac:dyDescent="0.2">
      <c r="A230" s="80" t="s">
        <v>578</v>
      </c>
      <c r="B230" s="83" t="s">
        <v>579</v>
      </c>
      <c r="C230" s="176"/>
      <c r="D230" s="176"/>
      <c r="E230" s="176"/>
      <c r="F230" s="176"/>
      <c r="G230" s="176"/>
      <c r="H230" s="176"/>
      <c r="I230" s="155">
        <f t="shared" si="25"/>
        <v>0</v>
      </c>
      <c r="J230" s="175"/>
    </row>
    <row r="231" spans="1:10" ht="12.75" x14ac:dyDescent="0.2">
      <c r="A231" s="80" t="s">
        <v>580</v>
      </c>
      <c r="B231" s="83" t="s">
        <v>581</v>
      </c>
      <c r="C231" s="176"/>
      <c r="D231" s="176"/>
      <c r="E231" s="176"/>
      <c r="F231" s="176"/>
      <c r="G231" s="176"/>
      <c r="H231" s="176"/>
      <c r="I231" s="155">
        <f t="shared" si="25"/>
        <v>0</v>
      </c>
      <c r="J231" s="175"/>
    </row>
    <row r="232" spans="1:10" ht="33.75" x14ac:dyDescent="0.2">
      <c r="A232" s="82" t="s">
        <v>582</v>
      </c>
      <c r="B232" s="83" t="s">
        <v>583</v>
      </c>
      <c r="C232" s="176"/>
      <c r="D232" s="176"/>
      <c r="E232" s="176"/>
      <c r="F232" s="176"/>
      <c r="G232" s="176"/>
      <c r="H232" s="176"/>
      <c r="I232" s="155">
        <f t="shared" si="25"/>
        <v>0</v>
      </c>
      <c r="J232" s="175"/>
    </row>
    <row r="233" spans="1:10" ht="22.5" x14ac:dyDescent="0.2">
      <c r="A233" s="82" t="s">
        <v>584</v>
      </c>
      <c r="B233" s="83" t="s">
        <v>585</v>
      </c>
      <c r="C233" s="176"/>
      <c r="D233" s="176"/>
      <c r="E233" s="176"/>
      <c r="F233" s="176"/>
      <c r="G233" s="176"/>
      <c r="H233" s="176"/>
      <c r="I233" s="155">
        <f t="shared" si="25"/>
        <v>0</v>
      </c>
      <c r="J233" s="175"/>
    </row>
    <row r="234" spans="1:10" ht="12.75" x14ac:dyDescent="0.2">
      <c r="A234" s="82" t="s">
        <v>586</v>
      </c>
      <c r="B234" s="83" t="s">
        <v>587</v>
      </c>
      <c r="C234" s="159"/>
      <c r="D234" s="159"/>
      <c r="E234" s="159"/>
      <c r="F234" s="159"/>
      <c r="G234" s="159"/>
      <c r="H234" s="159"/>
      <c r="I234" s="155">
        <f t="shared" si="25"/>
        <v>0</v>
      </c>
      <c r="J234" s="158"/>
    </row>
    <row r="235" spans="1:10" ht="12.75" x14ac:dyDescent="0.2">
      <c r="A235" s="164" t="s">
        <v>588</v>
      </c>
      <c r="B235" s="163" t="s">
        <v>589</v>
      </c>
      <c r="C235" s="159"/>
      <c r="D235" s="159"/>
      <c r="E235" s="159"/>
      <c r="F235" s="159"/>
      <c r="G235" s="159"/>
      <c r="H235" s="159"/>
      <c r="I235" s="155">
        <f t="shared" si="25"/>
        <v>0</v>
      </c>
      <c r="J235" s="158"/>
    </row>
    <row r="236" spans="1:10" ht="12.75" x14ac:dyDescent="0.2">
      <c r="A236" s="82" t="s">
        <v>590</v>
      </c>
      <c r="B236" s="83" t="s">
        <v>591</v>
      </c>
      <c r="C236" s="159"/>
      <c r="D236" s="159"/>
      <c r="E236" s="159"/>
      <c r="F236" s="159"/>
      <c r="G236" s="159"/>
      <c r="H236" s="159"/>
      <c r="I236" s="155">
        <f t="shared" si="25"/>
        <v>0</v>
      </c>
      <c r="J236" s="158"/>
    </row>
    <row r="237" spans="1:10" ht="22.5" x14ac:dyDescent="0.2">
      <c r="A237" s="82" t="s">
        <v>592</v>
      </c>
      <c r="B237" s="83" t="s">
        <v>593</v>
      </c>
      <c r="C237" s="159"/>
      <c r="D237" s="159"/>
      <c r="E237" s="159"/>
      <c r="F237" s="159"/>
      <c r="G237" s="159"/>
      <c r="H237" s="159"/>
      <c r="I237" s="155">
        <f t="shared" si="25"/>
        <v>0</v>
      </c>
      <c r="J237" s="158"/>
    </row>
    <row r="238" spans="1:10" ht="22.5" x14ac:dyDescent="0.2">
      <c r="A238" s="82" t="s">
        <v>594</v>
      </c>
      <c r="B238" s="83" t="s">
        <v>595</v>
      </c>
      <c r="C238" s="159"/>
      <c r="D238" s="159"/>
      <c r="E238" s="159"/>
      <c r="F238" s="159"/>
      <c r="G238" s="159"/>
      <c r="H238" s="159"/>
      <c r="I238" s="155">
        <f t="shared" si="25"/>
        <v>0</v>
      </c>
      <c r="J238" s="158"/>
    </row>
    <row r="239" spans="1:10" ht="22.5" x14ac:dyDescent="0.2">
      <c r="A239" s="82" t="s">
        <v>596</v>
      </c>
      <c r="B239" s="83" t="s">
        <v>597</v>
      </c>
      <c r="C239" s="159"/>
      <c r="D239" s="159"/>
      <c r="E239" s="159"/>
      <c r="F239" s="159"/>
      <c r="G239" s="159"/>
      <c r="H239" s="159"/>
      <c r="I239" s="155">
        <f t="shared" si="25"/>
        <v>0</v>
      </c>
      <c r="J239" s="158"/>
    </row>
    <row r="240" spans="1:10" ht="22.5" x14ac:dyDescent="0.2">
      <c r="A240" s="82" t="s">
        <v>598</v>
      </c>
      <c r="B240" s="83" t="s">
        <v>599</v>
      </c>
      <c r="C240" s="159"/>
      <c r="D240" s="159"/>
      <c r="E240" s="159"/>
      <c r="F240" s="159"/>
      <c r="G240" s="159"/>
      <c r="H240" s="159"/>
      <c r="I240" s="155">
        <f t="shared" si="25"/>
        <v>0</v>
      </c>
      <c r="J240" s="158"/>
    </row>
    <row r="241" spans="1:10" ht="33.75" x14ac:dyDescent="0.2">
      <c r="A241" s="82" t="s">
        <v>600</v>
      </c>
      <c r="B241" s="83" t="s">
        <v>601</v>
      </c>
      <c r="C241" s="159"/>
      <c r="D241" s="159"/>
      <c r="E241" s="159"/>
      <c r="F241" s="159"/>
      <c r="G241" s="159"/>
      <c r="H241" s="159"/>
      <c r="I241" s="155">
        <f t="shared" si="25"/>
        <v>0</v>
      </c>
      <c r="J241" s="158"/>
    </row>
    <row r="242" spans="1:10" ht="12.75" x14ac:dyDescent="0.2">
      <c r="A242" s="82" t="s">
        <v>602</v>
      </c>
      <c r="B242" s="83" t="s">
        <v>603</v>
      </c>
      <c r="C242" s="159"/>
      <c r="D242" s="159"/>
      <c r="E242" s="159"/>
      <c r="F242" s="159"/>
      <c r="G242" s="159"/>
      <c r="H242" s="159"/>
      <c r="I242" s="155">
        <f t="shared" si="25"/>
        <v>0</v>
      </c>
      <c r="J242" s="158"/>
    </row>
    <row r="243" spans="1:10" ht="33.75" x14ac:dyDescent="0.2">
      <c r="A243" s="84" t="s">
        <v>604</v>
      </c>
      <c r="B243" s="83" t="s">
        <v>605</v>
      </c>
      <c r="C243" s="172"/>
      <c r="D243" s="172"/>
      <c r="E243" s="172"/>
      <c r="F243" s="172"/>
      <c r="G243" s="172"/>
      <c r="H243" s="172"/>
      <c r="I243" s="155">
        <f t="shared" si="25"/>
        <v>0</v>
      </c>
      <c r="J243" s="171"/>
    </row>
    <row r="244" spans="1:10" ht="33.75" x14ac:dyDescent="0.2">
      <c r="A244" s="243" t="s">
        <v>606</v>
      </c>
      <c r="B244" s="224" t="s">
        <v>607</v>
      </c>
      <c r="C244" s="172"/>
      <c r="D244" s="172"/>
      <c r="E244" s="172"/>
      <c r="F244" s="172"/>
      <c r="G244" s="172"/>
      <c r="H244" s="172"/>
      <c r="I244" s="155">
        <f t="shared" si="25"/>
        <v>0</v>
      </c>
      <c r="J244" s="171"/>
    </row>
    <row r="245" spans="1:10" ht="22.5" x14ac:dyDescent="0.2">
      <c r="A245" s="243" t="s">
        <v>608</v>
      </c>
      <c r="B245" s="224" t="s">
        <v>609</v>
      </c>
      <c r="C245" s="172"/>
      <c r="D245" s="172"/>
      <c r="E245" s="172"/>
      <c r="F245" s="172"/>
      <c r="G245" s="172"/>
      <c r="H245" s="172"/>
      <c r="I245" s="155">
        <f t="shared" si="25"/>
        <v>0</v>
      </c>
      <c r="J245" s="171"/>
    </row>
    <row r="246" spans="1:10" ht="22.5" x14ac:dyDescent="0.2">
      <c r="A246" s="243" t="s">
        <v>610</v>
      </c>
      <c r="B246" s="224" t="s">
        <v>611</v>
      </c>
      <c r="C246" s="172"/>
      <c r="D246" s="172"/>
      <c r="E246" s="172"/>
      <c r="F246" s="172"/>
      <c r="G246" s="172"/>
      <c r="H246" s="172"/>
      <c r="I246" s="155">
        <f t="shared" si="25"/>
        <v>0</v>
      </c>
      <c r="J246" s="171"/>
    </row>
    <row r="247" spans="1:10" ht="45" x14ac:dyDescent="0.2">
      <c r="A247" s="243" t="s">
        <v>612</v>
      </c>
      <c r="B247" s="224" t="s">
        <v>613</v>
      </c>
      <c r="C247" s="172"/>
      <c r="D247" s="172"/>
      <c r="E247" s="172"/>
      <c r="F247" s="172"/>
      <c r="G247" s="172"/>
      <c r="H247" s="172"/>
      <c r="I247" s="155">
        <f t="shared" si="25"/>
        <v>0</v>
      </c>
      <c r="J247" s="171"/>
    </row>
    <row r="248" spans="1:10" ht="33.75" x14ac:dyDescent="0.2">
      <c r="A248" s="243" t="s">
        <v>614</v>
      </c>
      <c r="B248" s="224" t="s">
        <v>615</v>
      </c>
      <c r="C248" s="172"/>
      <c r="D248" s="172"/>
      <c r="E248" s="172"/>
      <c r="F248" s="172"/>
      <c r="G248" s="172"/>
      <c r="H248" s="172"/>
      <c r="I248" s="155">
        <f t="shared" si="25"/>
        <v>0</v>
      </c>
      <c r="J248" s="171"/>
    </row>
    <row r="249" spans="1:10" ht="33.75" x14ac:dyDescent="0.2">
      <c r="A249" s="243" t="s">
        <v>616</v>
      </c>
      <c r="B249" s="224" t="s">
        <v>617</v>
      </c>
      <c r="C249" s="172"/>
      <c r="D249" s="172"/>
      <c r="E249" s="172"/>
      <c r="F249" s="172"/>
      <c r="G249" s="172"/>
      <c r="H249" s="172"/>
      <c r="I249" s="155">
        <f t="shared" si="25"/>
        <v>0</v>
      </c>
      <c r="J249" s="171"/>
    </row>
    <row r="250" spans="1:10" ht="22.5" x14ac:dyDescent="0.2">
      <c r="A250" s="243" t="s">
        <v>618</v>
      </c>
      <c r="B250" s="224" t="s">
        <v>619</v>
      </c>
      <c r="C250" s="172"/>
      <c r="D250" s="172"/>
      <c r="E250" s="172"/>
      <c r="F250" s="172"/>
      <c r="G250" s="172"/>
      <c r="H250" s="172"/>
      <c r="I250" s="155">
        <f t="shared" si="25"/>
        <v>0</v>
      </c>
      <c r="J250" s="171"/>
    </row>
    <row r="251" spans="1:10" ht="12.75" x14ac:dyDescent="0.2">
      <c r="A251" s="243" t="s">
        <v>620</v>
      </c>
      <c r="B251" s="224" t="s">
        <v>621</v>
      </c>
      <c r="C251" s="172"/>
      <c r="D251" s="172"/>
      <c r="E251" s="172"/>
      <c r="F251" s="172"/>
      <c r="G251" s="172"/>
      <c r="H251" s="172"/>
      <c r="I251" s="155">
        <f t="shared" si="25"/>
        <v>0</v>
      </c>
      <c r="J251" s="171"/>
    </row>
    <row r="252" spans="1:10" ht="12.75" x14ac:dyDescent="0.2">
      <c r="A252" s="243" t="s">
        <v>622</v>
      </c>
      <c r="B252" s="224" t="s">
        <v>623</v>
      </c>
      <c r="C252" s="172"/>
      <c r="D252" s="172"/>
      <c r="E252" s="172"/>
      <c r="F252" s="172"/>
      <c r="G252" s="172"/>
      <c r="H252" s="172"/>
      <c r="I252" s="155">
        <f t="shared" si="25"/>
        <v>0</v>
      </c>
      <c r="J252" s="171"/>
    </row>
    <row r="253" spans="1:10" ht="33.75" x14ac:dyDescent="0.2">
      <c r="A253" s="243" t="s">
        <v>624</v>
      </c>
      <c r="B253" s="224" t="s">
        <v>625</v>
      </c>
      <c r="C253" s="172"/>
      <c r="D253" s="172"/>
      <c r="E253" s="172"/>
      <c r="F253" s="172"/>
      <c r="G253" s="172"/>
      <c r="H253" s="172"/>
      <c r="I253" s="155">
        <f t="shared" si="25"/>
        <v>0</v>
      </c>
      <c r="J253" s="171"/>
    </row>
    <row r="254" spans="1:10" ht="33.75" x14ac:dyDescent="0.2">
      <c r="A254" s="243" t="s">
        <v>626</v>
      </c>
      <c r="B254" s="224" t="s">
        <v>627</v>
      </c>
      <c r="C254" s="172"/>
      <c r="D254" s="172"/>
      <c r="E254" s="172"/>
      <c r="F254" s="172"/>
      <c r="G254" s="172"/>
      <c r="H254" s="172"/>
      <c r="I254" s="155">
        <f t="shared" si="25"/>
        <v>0</v>
      </c>
      <c r="J254" s="171"/>
    </row>
    <row r="255" spans="1:10" ht="22.5" x14ac:dyDescent="0.2">
      <c r="A255" s="243" t="s">
        <v>628</v>
      </c>
      <c r="B255" s="224" t="s">
        <v>629</v>
      </c>
      <c r="C255" s="172"/>
      <c r="D255" s="172"/>
      <c r="E255" s="172"/>
      <c r="F255" s="172"/>
      <c r="G255" s="172"/>
      <c r="H255" s="172"/>
      <c r="I255" s="155">
        <f t="shared" si="25"/>
        <v>0</v>
      </c>
      <c r="J255" s="171"/>
    </row>
    <row r="256" spans="1:10" ht="22.5" x14ac:dyDescent="0.2">
      <c r="A256" s="244" t="s">
        <v>630</v>
      </c>
      <c r="B256" s="224" t="s">
        <v>631</v>
      </c>
      <c r="C256" s="172"/>
      <c r="D256" s="172"/>
      <c r="E256" s="172"/>
      <c r="F256" s="172"/>
      <c r="G256" s="172"/>
      <c r="H256" s="172"/>
      <c r="I256" s="155">
        <f t="shared" si="25"/>
        <v>0</v>
      </c>
      <c r="J256" s="171"/>
    </row>
    <row r="257" spans="1:10" ht="12.75" x14ac:dyDescent="0.2">
      <c r="A257" s="243" t="s">
        <v>632</v>
      </c>
      <c r="B257" s="224" t="s">
        <v>633</v>
      </c>
      <c r="C257" s="172"/>
      <c r="D257" s="172"/>
      <c r="E257" s="172"/>
      <c r="F257" s="172"/>
      <c r="G257" s="172"/>
      <c r="H257" s="172"/>
      <c r="I257" s="155">
        <f t="shared" si="25"/>
        <v>0</v>
      </c>
      <c r="J257" s="171"/>
    </row>
    <row r="258" spans="1:10" ht="22.5" x14ac:dyDescent="0.2">
      <c r="A258" s="243" t="s">
        <v>634</v>
      </c>
      <c r="B258" s="224" t="s">
        <v>635</v>
      </c>
      <c r="C258" s="172"/>
      <c r="D258" s="172"/>
      <c r="E258" s="172"/>
      <c r="F258" s="172"/>
      <c r="G258" s="172"/>
      <c r="H258" s="172"/>
      <c r="I258" s="155">
        <f t="shared" si="25"/>
        <v>0</v>
      </c>
      <c r="J258" s="171"/>
    </row>
    <row r="259" spans="1:10" ht="12.75" x14ac:dyDescent="0.2">
      <c r="A259" s="243" t="s">
        <v>636</v>
      </c>
      <c r="B259" s="224" t="s">
        <v>637</v>
      </c>
      <c r="C259" s="172"/>
      <c r="D259" s="172"/>
      <c r="E259" s="172"/>
      <c r="F259" s="172"/>
      <c r="G259" s="172"/>
      <c r="H259" s="172"/>
      <c r="I259" s="155">
        <f t="shared" si="25"/>
        <v>0</v>
      </c>
      <c r="J259" s="171"/>
    </row>
    <row r="260" spans="1:10" ht="12.75" x14ac:dyDescent="0.2">
      <c r="A260" s="243" t="s">
        <v>638</v>
      </c>
      <c r="B260" s="224" t="s">
        <v>639</v>
      </c>
      <c r="C260" s="172"/>
      <c r="D260" s="172"/>
      <c r="E260" s="172"/>
      <c r="F260" s="172"/>
      <c r="G260" s="172"/>
      <c r="H260" s="172"/>
      <c r="I260" s="155">
        <f t="shared" si="25"/>
        <v>0</v>
      </c>
      <c r="J260" s="171"/>
    </row>
    <row r="261" spans="1:10" ht="33.75" x14ac:dyDescent="0.2">
      <c r="A261" s="244" t="s">
        <v>640</v>
      </c>
      <c r="B261" s="224" t="s">
        <v>641</v>
      </c>
      <c r="C261" s="172"/>
      <c r="D261" s="172"/>
      <c r="E261" s="172"/>
      <c r="F261" s="172"/>
      <c r="G261" s="172"/>
      <c r="H261" s="172"/>
      <c r="I261" s="155">
        <f t="shared" si="25"/>
        <v>0</v>
      </c>
      <c r="J261" s="171"/>
    </row>
    <row r="262" spans="1:10" ht="12.75" customHeight="1" x14ac:dyDescent="0.2">
      <c r="A262" s="161" t="s">
        <v>642</v>
      </c>
      <c r="B262" s="160">
        <v>55</v>
      </c>
      <c r="C262" s="155">
        <f t="shared" ref="C262:H262" si="27">C263+C302+C316+C308</f>
        <v>0</v>
      </c>
      <c r="D262" s="155">
        <f t="shared" si="27"/>
        <v>0</v>
      </c>
      <c r="E262" s="155">
        <f t="shared" si="27"/>
        <v>0</v>
      </c>
      <c r="F262" s="155">
        <f t="shared" si="27"/>
        <v>0</v>
      </c>
      <c r="G262" s="155">
        <f t="shared" si="27"/>
        <v>0</v>
      </c>
      <c r="H262" s="155">
        <f t="shared" si="27"/>
        <v>0</v>
      </c>
      <c r="I262" s="155">
        <f t="shared" si="25"/>
        <v>0</v>
      </c>
      <c r="J262" s="177">
        <f>J263+J302+J316+J308</f>
        <v>0</v>
      </c>
    </row>
    <row r="263" spans="1:10" ht="12.75" x14ac:dyDescent="0.2">
      <c r="A263" s="157" t="s">
        <v>643</v>
      </c>
      <c r="B263" s="160">
        <v>55.01</v>
      </c>
      <c r="C263" s="162">
        <f t="shared" ref="C263:H263" si="28">SUM(C264:C301)</f>
        <v>0</v>
      </c>
      <c r="D263" s="162">
        <f t="shared" si="28"/>
        <v>0</v>
      </c>
      <c r="E263" s="162">
        <f t="shared" si="28"/>
        <v>0</v>
      </c>
      <c r="F263" s="162">
        <f t="shared" si="28"/>
        <v>0</v>
      </c>
      <c r="G263" s="162">
        <f t="shared" si="28"/>
        <v>0</v>
      </c>
      <c r="H263" s="162">
        <f t="shared" si="28"/>
        <v>0</v>
      </c>
      <c r="I263" s="162">
        <f t="shared" si="25"/>
        <v>0</v>
      </c>
      <c r="J263" s="240">
        <f>SUM(J264:J301)</f>
        <v>0</v>
      </c>
    </row>
    <row r="264" spans="1:10" ht="12.75" x14ac:dyDescent="0.2">
      <c r="A264" s="80" t="s">
        <v>644</v>
      </c>
      <c r="B264" s="83" t="s">
        <v>645</v>
      </c>
      <c r="C264" s="159"/>
      <c r="D264" s="159"/>
      <c r="E264" s="159"/>
      <c r="F264" s="159"/>
      <c r="G264" s="159"/>
      <c r="H264" s="159"/>
      <c r="I264" s="155">
        <f t="shared" si="25"/>
        <v>0</v>
      </c>
      <c r="J264" s="158"/>
    </row>
    <row r="265" spans="1:10" ht="12.75" x14ac:dyDescent="0.2">
      <c r="A265" s="80" t="s">
        <v>646</v>
      </c>
      <c r="B265" s="83" t="s">
        <v>647</v>
      </c>
      <c r="C265" s="159"/>
      <c r="D265" s="159"/>
      <c r="E265" s="159"/>
      <c r="F265" s="159"/>
      <c r="G265" s="159"/>
      <c r="H265" s="159"/>
      <c r="I265" s="155">
        <f t="shared" si="25"/>
        <v>0</v>
      </c>
      <c r="J265" s="158"/>
    </row>
    <row r="266" spans="1:10" ht="12.75" x14ac:dyDescent="0.2">
      <c r="A266" s="164" t="s">
        <v>648</v>
      </c>
      <c r="B266" s="163" t="s">
        <v>649</v>
      </c>
      <c r="C266" s="159"/>
      <c r="D266" s="159"/>
      <c r="E266" s="159"/>
      <c r="F266" s="159"/>
      <c r="G266" s="159"/>
      <c r="H266" s="159"/>
      <c r="I266" s="155">
        <f t="shared" si="25"/>
        <v>0</v>
      </c>
      <c r="J266" s="158"/>
    </row>
    <row r="267" spans="1:10" ht="12.75" x14ac:dyDescent="0.2">
      <c r="A267" s="85" t="s">
        <v>650</v>
      </c>
      <c r="B267" s="83" t="s">
        <v>651</v>
      </c>
      <c r="C267" s="159"/>
      <c r="D267" s="159"/>
      <c r="E267" s="159"/>
      <c r="F267" s="159"/>
      <c r="G267" s="159"/>
      <c r="H267" s="159"/>
      <c r="I267" s="155">
        <f t="shared" si="25"/>
        <v>0</v>
      </c>
      <c r="J267" s="158"/>
    </row>
    <row r="268" spans="1:10" ht="12.75" x14ac:dyDescent="0.2">
      <c r="A268" s="80" t="s">
        <v>652</v>
      </c>
      <c r="B268" s="83" t="s">
        <v>653</v>
      </c>
      <c r="C268" s="159"/>
      <c r="D268" s="159"/>
      <c r="E268" s="159"/>
      <c r="F268" s="159"/>
      <c r="G268" s="159"/>
      <c r="H268" s="159"/>
      <c r="I268" s="155">
        <f t="shared" si="25"/>
        <v>0</v>
      </c>
      <c r="J268" s="158"/>
    </row>
    <row r="269" spans="1:10" ht="12.75" x14ac:dyDescent="0.2">
      <c r="A269" s="80" t="s">
        <v>654</v>
      </c>
      <c r="B269" s="83" t="s">
        <v>655</v>
      </c>
      <c r="C269" s="159"/>
      <c r="D269" s="159"/>
      <c r="E269" s="159"/>
      <c r="F269" s="159"/>
      <c r="G269" s="159"/>
      <c r="H269" s="159"/>
      <c r="I269" s="155">
        <f t="shared" si="25"/>
        <v>0</v>
      </c>
      <c r="J269" s="158"/>
    </row>
    <row r="270" spans="1:10" ht="12.75" x14ac:dyDescent="0.2">
      <c r="A270" s="80" t="s">
        <v>656</v>
      </c>
      <c r="B270" s="83" t="s">
        <v>657</v>
      </c>
      <c r="C270" s="159"/>
      <c r="D270" s="159"/>
      <c r="E270" s="159"/>
      <c r="F270" s="159"/>
      <c r="G270" s="159"/>
      <c r="H270" s="159"/>
      <c r="I270" s="155">
        <f t="shared" si="25"/>
        <v>0</v>
      </c>
      <c r="J270" s="158"/>
    </row>
    <row r="271" spans="1:10" ht="12.75" x14ac:dyDescent="0.2">
      <c r="A271" s="164" t="s">
        <v>658</v>
      </c>
      <c r="B271" s="163" t="s">
        <v>659</v>
      </c>
      <c r="C271" s="159"/>
      <c r="D271" s="159"/>
      <c r="E271" s="159"/>
      <c r="F271" s="159"/>
      <c r="G271" s="159"/>
      <c r="H271" s="159"/>
      <c r="I271" s="155">
        <f t="shared" ref="I271:I334" si="29">G271-H271</f>
        <v>0</v>
      </c>
      <c r="J271" s="158"/>
    </row>
    <row r="272" spans="1:10" ht="12.75" x14ac:dyDescent="0.2">
      <c r="A272" s="164" t="s">
        <v>660</v>
      </c>
      <c r="B272" s="163" t="s">
        <v>661</v>
      </c>
      <c r="C272" s="159"/>
      <c r="D272" s="159"/>
      <c r="E272" s="159"/>
      <c r="F272" s="159"/>
      <c r="G272" s="159"/>
      <c r="H272" s="159"/>
      <c r="I272" s="155">
        <f t="shared" si="29"/>
        <v>0</v>
      </c>
      <c r="J272" s="158"/>
    </row>
    <row r="273" spans="1:10" ht="12.75" x14ac:dyDescent="0.2">
      <c r="A273" s="164" t="s">
        <v>662</v>
      </c>
      <c r="B273" s="163" t="s">
        <v>663</v>
      </c>
      <c r="C273" s="159"/>
      <c r="D273" s="159"/>
      <c r="E273" s="159"/>
      <c r="F273" s="159"/>
      <c r="G273" s="159"/>
      <c r="H273" s="159"/>
      <c r="I273" s="155">
        <f t="shared" si="29"/>
        <v>0</v>
      </c>
      <c r="J273" s="158"/>
    </row>
    <row r="274" spans="1:10" ht="22.5" x14ac:dyDescent="0.2">
      <c r="A274" s="82" t="s">
        <v>664</v>
      </c>
      <c r="B274" s="163" t="s">
        <v>665</v>
      </c>
      <c r="C274" s="159"/>
      <c r="D274" s="159"/>
      <c r="E274" s="159"/>
      <c r="F274" s="159"/>
      <c r="G274" s="159"/>
      <c r="H274" s="159"/>
      <c r="I274" s="155">
        <f t="shared" si="29"/>
        <v>0</v>
      </c>
      <c r="J274" s="158"/>
    </row>
    <row r="275" spans="1:10" ht="12.75" x14ac:dyDescent="0.2">
      <c r="A275" s="164" t="s">
        <v>666</v>
      </c>
      <c r="B275" s="163" t="s">
        <v>667</v>
      </c>
      <c r="C275" s="159"/>
      <c r="D275" s="159"/>
      <c r="E275" s="159"/>
      <c r="F275" s="159"/>
      <c r="G275" s="159"/>
      <c r="H275" s="159"/>
      <c r="I275" s="155">
        <f t="shared" si="29"/>
        <v>0</v>
      </c>
      <c r="J275" s="158"/>
    </row>
    <row r="276" spans="1:10" ht="12.75" x14ac:dyDescent="0.2">
      <c r="A276" s="164" t="s">
        <v>668</v>
      </c>
      <c r="B276" s="163" t="s">
        <v>669</v>
      </c>
      <c r="C276" s="159"/>
      <c r="D276" s="159"/>
      <c r="E276" s="159"/>
      <c r="F276" s="159"/>
      <c r="G276" s="159"/>
      <c r="H276" s="159"/>
      <c r="I276" s="155">
        <f t="shared" si="29"/>
        <v>0</v>
      </c>
      <c r="J276" s="158"/>
    </row>
    <row r="277" spans="1:10" ht="12.75" x14ac:dyDescent="0.2">
      <c r="A277" s="86" t="s">
        <v>670</v>
      </c>
      <c r="B277" s="163" t="s">
        <v>671</v>
      </c>
      <c r="C277" s="159"/>
      <c r="D277" s="159"/>
      <c r="E277" s="159"/>
      <c r="F277" s="159"/>
      <c r="G277" s="159"/>
      <c r="H277" s="159"/>
      <c r="I277" s="155">
        <f t="shared" si="29"/>
        <v>0</v>
      </c>
      <c r="J277" s="158"/>
    </row>
    <row r="278" spans="1:10" ht="12.75" x14ac:dyDescent="0.2">
      <c r="A278" s="164" t="s">
        <v>672</v>
      </c>
      <c r="B278" s="163" t="s">
        <v>673</v>
      </c>
      <c r="C278" s="159"/>
      <c r="D278" s="159"/>
      <c r="E278" s="159"/>
      <c r="F278" s="159"/>
      <c r="G278" s="159"/>
      <c r="H278" s="159"/>
      <c r="I278" s="155">
        <f t="shared" si="29"/>
        <v>0</v>
      </c>
      <c r="J278" s="158"/>
    </row>
    <row r="279" spans="1:10" ht="22.5" x14ac:dyDescent="0.2">
      <c r="A279" s="81" t="s">
        <v>674</v>
      </c>
      <c r="B279" s="83" t="s">
        <v>675</v>
      </c>
      <c r="C279" s="159"/>
      <c r="D279" s="159"/>
      <c r="E279" s="159"/>
      <c r="F279" s="159"/>
      <c r="G279" s="159"/>
      <c r="H279" s="159"/>
      <c r="I279" s="155">
        <f t="shared" si="29"/>
        <v>0</v>
      </c>
      <c r="J279" s="158"/>
    </row>
    <row r="280" spans="1:10" ht="33.75" x14ac:dyDescent="0.2">
      <c r="A280" s="82" t="s">
        <v>676</v>
      </c>
      <c r="B280" s="83" t="s">
        <v>677</v>
      </c>
      <c r="C280" s="159"/>
      <c r="D280" s="159"/>
      <c r="E280" s="159"/>
      <c r="F280" s="159"/>
      <c r="G280" s="159"/>
      <c r="H280" s="159"/>
      <c r="I280" s="155">
        <f t="shared" si="29"/>
        <v>0</v>
      </c>
      <c r="J280" s="158"/>
    </row>
    <row r="281" spans="1:10" ht="12.75" x14ac:dyDescent="0.2">
      <c r="A281" s="164" t="s">
        <v>678</v>
      </c>
      <c r="B281" s="163" t="s">
        <v>679</v>
      </c>
      <c r="C281" s="159"/>
      <c r="D281" s="159"/>
      <c r="E281" s="159"/>
      <c r="F281" s="159"/>
      <c r="G281" s="159"/>
      <c r="H281" s="159"/>
      <c r="I281" s="155">
        <f t="shared" si="29"/>
        <v>0</v>
      </c>
      <c r="J281" s="158"/>
    </row>
    <row r="282" spans="1:10" ht="33.75" x14ac:dyDescent="0.2">
      <c r="A282" s="87" t="s">
        <v>680</v>
      </c>
      <c r="B282" s="88" t="s">
        <v>681</v>
      </c>
      <c r="C282" s="159"/>
      <c r="D282" s="159"/>
      <c r="E282" s="159"/>
      <c r="F282" s="159"/>
      <c r="G282" s="159"/>
      <c r="H282" s="159"/>
      <c r="I282" s="155">
        <f t="shared" si="29"/>
        <v>0</v>
      </c>
      <c r="J282" s="158"/>
    </row>
    <row r="283" spans="1:10" ht="45" x14ac:dyDescent="0.2">
      <c r="A283" s="87" t="s">
        <v>682</v>
      </c>
      <c r="B283" s="88" t="s">
        <v>683</v>
      </c>
      <c r="C283" s="159"/>
      <c r="D283" s="159"/>
      <c r="E283" s="159"/>
      <c r="F283" s="159"/>
      <c r="G283" s="159"/>
      <c r="H283" s="159"/>
      <c r="I283" s="155">
        <f t="shared" si="29"/>
        <v>0</v>
      </c>
      <c r="J283" s="158"/>
    </row>
    <row r="284" spans="1:10" ht="33.75" x14ac:dyDescent="0.2">
      <c r="A284" s="87" t="s">
        <v>684</v>
      </c>
      <c r="B284" s="88" t="s">
        <v>685</v>
      </c>
      <c r="C284" s="159"/>
      <c r="D284" s="159"/>
      <c r="E284" s="159"/>
      <c r="F284" s="159"/>
      <c r="G284" s="159"/>
      <c r="H284" s="159"/>
      <c r="I284" s="155">
        <f t="shared" si="29"/>
        <v>0</v>
      </c>
      <c r="J284" s="158"/>
    </row>
    <row r="285" spans="1:10" ht="12.75" x14ac:dyDescent="0.2">
      <c r="A285" s="164" t="s">
        <v>686</v>
      </c>
      <c r="B285" s="190" t="s">
        <v>687</v>
      </c>
      <c r="C285" s="159"/>
      <c r="D285" s="159"/>
      <c r="E285" s="159"/>
      <c r="F285" s="159"/>
      <c r="G285" s="159"/>
      <c r="H285" s="159"/>
      <c r="I285" s="155">
        <f t="shared" si="29"/>
        <v>0</v>
      </c>
      <c r="J285" s="158"/>
    </row>
    <row r="286" spans="1:10" ht="12.75" x14ac:dyDescent="0.2">
      <c r="A286" s="89" t="s">
        <v>688</v>
      </c>
      <c r="B286" s="88" t="s">
        <v>689</v>
      </c>
      <c r="C286" s="159"/>
      <c r="D286" s="159"/>
      <c r="E286" s="159"/>
      <c r="F286" s="159"/>
      <c r="G286" s="159"/>
      <c r="H286" s="159"/>
      <c r="I286" s="155">
        <f t="shared" si="29"/>
        <v>0</v>
      </c>
      <c r="J286" s="158"/>
    </row>
    <row r="287" spans="1:10" ht="22.5" x14ac:dyDescent="0.2">
      <c r="A287" s="87" t="s">
        <v>690</v>
      </c>
      <c r="B287" s="88" t="s">
        <v>691</v>
      </c>
      <c r="C287" s="159"/>
      <c r="D287" s="159"/>
      <c r="E287" s="159"/>
      <c r="F287" s="159"/>
      <c r="G287" s="159"/>
      <c r="H287" s="159"/>
      <c r="I287" s="155">
        <f t="shared" si="29"/>
        <v>0</v>
      </c>
      <c r="J287" s="158"/>
    </row>
    <row r="288" spans="1:10" ht="22.5" x14ac:dyDescent="0.2">
      <c r="A288" s="179" t="s">
        <v>692</v>
      </c>
      <c r="B288" s="190" t="s">
        <v>693</v>
      </c>
      <c r="C288" s="159"/>
      <c r="D288" s="159"/>
      <c r="E288" s="159"/>
      <c r="F288" s="159"/>
      <c r="G288" s="159"/>
      <c r="H288" s="159"/>
      <c r="I288" s="155">
        <f t="shared" si="29"/>
        <v>0</v>
      </c>
      <c r="J288" s="158"/>
    </row>
    <row r="289" spans="1:10" ht="22.5" x14ac:dyDescent="0.2">
      <c r="A289" s="179" t="s">
        <v>694</v>
      </c>
      <c r="B289" s="190" t="s">
        <v>695</v>
      </c>
      <c r="C289" s="159"/>
      <c r="D289" s="159"/>
      <c r="E289" s="159"/>
      <c r="F289" s="159"/>
      <c r="G289" s="159"/>
      <c r="H289" s="159"/>
      <c r="I289" s="155">
        <f t="shared" si="29"/>
        <v>0</v>
      </c>
      <c r="J289" s="158"/>
    </row>
    <row r="290" spans="1:10" ht="22.5" x14ac:dyDescent="0.2">
      <c r="A290" s="179" t="s">
        <v>696</v>
      </c>
      <c r="B290" s="190" t="s">
        <v>697</v>
      </c>
      <c r="C290" s="159"/>
      <c r="D290" s="159"/>
      <c r="E290" s="159"/>
      <c r="F290" s="159"/>
      <c r="G290" s="159"/>
      <c r="H290" s="159"/>
      <c r="I290" s="155">
        <f t="shared" si="29"/>
        <v>0</v>
      </c>
      <c r="J290" s="158"/>
    </row>
    <row r="291" spans="1:10" ht="22.5" x14ac:dyDescent="0.2">
      <c r="A291" s="179" t="s">
        <v>698</v>
      </c>
      <c r="B291" s="190" t="s">
        <v>699</v>
      </c>
      <c r="C291" s="187"/>
      <c r="D291" s="187"/>
      <c r="E291" s="187"/>
      <c r="F291" s="187"/>
      <c r="G291" s="187"/>
      <c r="H291" s="187"/>
      <c r="I291" s="155">
        <f t="shared" si="29"/>
        <v>0</v>
      </c>
      <c r="J291" s="186"/>
    </row>
    <row r="292" spans="1:10" ht="12.75" x14ac:dyDescent="0.2">
      <c r="A292" s="189" t="s">
        <v>700</v>
      </c>
      <c r="B292" s="188" t="s">
        <v>701</v>
      </c>
      <c r="C292" s="187"/>
      <c r="D292" s="187"/>
      <c r="E292" s="187"/>
      <c r="F292" s="187"/>
      <c r="G292" s="187"/>
      <c r="H292" s="187"/>
      <c r="I292" s="155">
        <f t="shared" si="29"/>
        <v>0</v>
      </c>
      <c r="J292" s="186"/>
    </row>
    <row r="293" spans="1:10" ht="12.75" x14ac:dyDescent="0.2">
      <c r="A293" s="189" t="s">
        <v>702</v>
      </c>
      <c r="B293" s="188" t="s">
        <v>703</v>
      </c>
      <c r="C293" s="187"/>
      <c r="D293" s="187"/>
      <c r="E293" s="187"/>
      <c r="F293" s="187"/>
      <c r="G293" s="187"/>
      <c r="H293" s="187"/>
      <c r="I293" s="155">
        <f t="shared" si="29"/>
        <v>0</v>
      </c>
      <c r="J293" s="186"/>
    </row>
    <row r="294" spans="1:10" ht="22.5" x14ac:dyDescent="0.2">
      <c r="A294" s="245" t="s">
        <v>704</v>
      </c>
      <c r="B294" s="224" t="s">
        <v>705</v>
      </c>
      <c r="C294" s="187"/>
      <c r="D294" s="187"/>
      <c r="E294" s="187"/>
      <c r="F294" s="187"/>
      <c r="G294" s="187"/>
      <c r="H294" s="187"/>
      <c r="I294" s="155">
        <f t="shared" si="29"/>
        <v>0</v>
      </c>
      <c r="J294" s="186"/>
    </row>
    <row r="295" spans="1:10" ht="33.75" x14ac:dyDescent="0.2">
      <c r="A295" s="245" t="s">
        <v>706</v>
      </c>
      <c r="B295" s="224" t="s">
        <v>707</v>
      </c>
      <c r="C295" s="187"/>
      <c r="D295" s="187"/>
      <c r="E295" s="187"/>
      <c r="F295" s="187"/>
      <c r="G295" s="187"/>
      <c r="H295" s="187"/>
      <c r="I295" s="155">
        <f t="shared" si="29"/>
        <v>0</v>
      </c>
      <c r="J295" s="186"/>
    </row>
    <row r="296" spans="1:10" ht="12.75" x14ac:dyDescent="0.2">
      <c r="A296" s="243" t="s">
        <v>708</v>
      </c>
      <c r="B296" s="224" t="s">
        <v>709</v>
      </c>
      <c r="C296" s="187"/>
      <c r="D296" s="187"/>
      <c r="E296" s="187"/>
      <c r="F296" s="187"/>
      <c r="G296" s="187"/>
      <c r="H296" s="187"/>
      <c r="I296" s="155">
        <f t="shared" si="29"/>
        <v>0</v>
      </c>
      <c r="J296" s="186"/>
    </row>
    <row r="297" spans="1:10" ht="22.5" x14ac:dyDescent="0.2">
      <c r="A297" s="246" t="s">
        <v>710</v>
      </c>
      <c r="B297" s="225" t="s">
        <v>711</v>
      </c>
      <c r="C297" s="187"/>
      <c r="D297" s="187"/>
      <c r="E297" s="187"/>
      <c r="F297" s="187"/>
      <c r="G297" s="187"/>
      <c r="H297" s="187"/>
      <c r="I297" s="155">
        <f t="shared" si="29"/>
        <v>0</v>
      </c>
      <c r="J297" s="186"/>
    </row>
    <row r="298" spans="1:10" ht="22.5" x14ac:dyDescent="0.2">
      <c r="A298" s="246" t="s">
        <v>712</v>
      </c>
      <c r="B298" s="226" t="s">
        <v>713</v>
      </c>
      <c r="C298" s="187"/>
      <c r="D298" s="187"/>
      <c r="E298" s="187"/>
      <c r="F298" s="187"/>
      <c r="G298" s="187"/>
      <c r="H298" s="187"/>
      <c r="I298" s="155">
        <f t="shared" si="29"/>
        <v>0</v>
      </c>
      <c r="J298" s="186"/>
    </row>
    <row r="299" spans="1:10" ht="22.5" x14ac:dyDescent="0.2">
      <c r="A299" s="246" t="s">
        <v>714</v>
      </c>
      <c r="B299" s="225" t="s">
        <v>715</v>
      </c>
      <c r="C299" s="187"/>
      <c r="D299" s="187"/>
      <c r="E299" s="187"/>
      <c r="F299" s="187"/>
      <c r="G299" s="187"/>
      <c r="H299" s="187"/>
      <c r="I299" s="155">
        <f t="shared" si="29"/>
        <v>0</v>
      </c>
      <c r="J299" s="186"/>
    </row>
    <row r="300" spans="1:10" ht="33.75" x14ac:dyDescent="0.2">
      <c r="A300" s="246" t="s">
        <v>716</v>
      </c>
      <c r="B300" s="227" t="s">
        <v>717</v>
      </c>
      <c r="C300" s="187"/>
      <c r="D300" s="187"/>
      <c r="E300" s="187"/>
      <c r="F300" s="187"/>
      <c r="G300" s="187"/>
      <c r="H300" s="187"/>
      <c r="I300" s="155">
        <f t="shared" si="29"/>
        <v>0</v>
      </c>
      <c r="J300" s="186"/>
    </row>
    <row r="301" spans="1:10" ht="12.75" x14ac:dyDescent="0.2">
      <c r="A301" s="246" t="s">
        <v>718</v>
      </c>
      <c r="B301" s="226" t="s">
        <v>719</v>
      </c>
      <c r="C301" s="185"/>
      <c r="D301" s="185"/>
      <c r="E301" s="185"/>
      <c r="F301" s="185"/>
      <c r="G301" s="185"/>
      <c r="H301" s="185"/>
      <c r="I301" s="155">
        <f t="shared" si="29"/>
        <v>0</v>
      </c>
      <c r="J301" s="184"/>
    </row>
    <row r="302" spans="1:10" ht="33.75" x14ac:dyDescent="0.2">
      <c r="A302" s="183" t="s">
        <v>720</v>
      </c>
      <c r="B302" s="168">
        <v>55.02</v>
      </c>
      <c r="C302" s="162">
        <f t="shared" ref="C302:H302" si="30">C303+C304+C305+C306+C307</f>
        <v>0</v>
      </c>
      <c r="D302" s="162">
        <f t="shared" si="30"/>
        <v>0</v>
      </c>
      <c r="E302" s="162">
        <f t="shared" si="30"/>
        <v>0</v>
      </c>
      <c r="F302" s="162">
        <f t="shared" si="30"/>
        <v>0</v>
      </c>
      <c r="G302" s="162">
        <f t="shared" si="30"/>
        <v>0</v>
      </c>
      <c r="H302" s="162">
        <f t="shared" si="30"/>
        <v>0</v>
      </c>
      <c r="I302" s="162">
        <f t="shared" si="29"/>
        <v>0</v>
      </c>
      <c r="J302" s="240">
        <f>J303+J304+J305+J306+J307</f>
        <v>0</v>
      </c>
    </row>
    <row r="303" spans="1:10" ht="12.75" x14ac:dyDescent="0.2">
      <c r="A303" s="164" t="s">
        <v>721</v>
      </c>
      <c r="B303" s="163" t="s">
        <v>722</v>
      </c>
      <c r="C303" s="159"/>
      <c r="D303" s="159"/>
      <c r="E303" s="159"/>
      <c r="F303" s="159"/>
      <c r="G303" s="159"/>
      <c r="H303" s="159"/>
      <c r="I303" s="155">
        <f t="shared" si="29"/>
        <v>0</v>
      </c>
      <c r="J303" s="158"/>
    </row>
    <row r="304" spans="1:10" ht="12.75" x14ac:dyDescent="0.2">
      <c r="A304" s="80" t="s">
        <v>723</v>
      </c>
      <c r="B304" s="83" t="s">
        <v>724</v>
      </c>
      <c r="C304" s="159"/>
      <c r="D304" s="159"/>
      <c r="E304" s="159"/>
      <c r="F304" s="159"/>
      <c r="G304" s="159"/>
      <c r="H304" s="159"/>
      <c r="I304" s="155">
        <f t="shared" si="29"/>
        <v>0</v>
      </c>
      <c r="J304" s="158"/>
    </row>
    <row r="305" spans="1:10" ht="12.75" x14ac:dyDescent="0.2">
      <c r="A305" s="80" t="s">
        <v>725</v>
      </c>
      <c r="B305" s="83" t="s">
        <v>726</v>
      </c>
      <c r="C305" s="159"/>
      <c r="D305" s="159"/>
      <c r="E305" s="159"/>
      <c r="F305" s="159"/>
      <c r="G305" s="159"/>
      <c r="H305" s="159"/>
      <c r="I305" s="155">
        <f t="shared" si="29"/>
        <v>0</v>
      </c>
      <c r="J305" s="158"/>
    </row>
    <row r="306" spans="1:10" ht="12.75" x14ac:dyDescent="0.2">
      <c r="A306" s="164" t="s">
        <v>727</v>
      </c>
      <c r="B306" s="163" t="s">
        <v>728</v>
      </c>
      <c r="C306" s="172"/>
      <c r="D306" s="172"/>
      <c r="E306" s="172"/>
      <c r="F306" s="172"/>
      <c r="G306" s="172"/>
      <c r="H306" s="172"/>
      <c r="I306" s="155">
        <f t="shared" si="29"/>
        <v>0</v>
      </c>
      <c r="J306" s="171"/>
    </row>
    <row r="307" spans="1:10" ht="12.75" x14ac:dyDescent="0.2">
      <c r="A307" s="247" t="s">
        <v>729</v>
      </c>
      <c r="B307" s="224" t="s">
        <v>730</v>
      </c>
      <c r="C307" s="172"/>
      <c r="D307" s="172"/>
      <c r="E307" s="172"/>
      <c r="F307" s="172"/>
      <c r="G307" s="172"/>
      <c r="H307" s="172"/>
      <c r="I307" s="155">
        <f t="shared" si="29"/>
        <v>0</v>
      </c>
      <c r="J307" s="171"/>
    </row>
    <row r="308" spans="1:10" ht="12.75" x14ac:dyDescent="0.2">
      <c r="A308" s="90" t="s">
        <v>731</v>
      </c>
      <c r="B308" s="91" t="s">
        <v>732</v>
      </c>
      <c r="C308" s="162">
        <f t="shared" ref="C308:H308" si="31">C309+C310+C311+C312+C313+C314+C315</f>
        <v>0</v>
      </c>
      <c r="D308" s="162">
        <f t="shared" si="31"/>
        <v>0</v>
      </c>
      <c r="E308" s="162">
        <f t="shared" si="31"/>
        <v>0</v>
      </c>
      <c r="F308" s="162">
        <f t="shared" si="31"/>
        <v>0</v>
      </c>
      <c r="G308" s="162">
        <f t="shared" si="31"/>
        <v>0</v>
      </c>
      <c r="H308" s="162">
        <f t="shared" si="31"/>
        <v>0</v>
      </c>
      <c r="I308" s="162">
        <f t="shared" si="29"/>
        <v>0</v>
      </c>
      <c r="J308" s="240">
        <f>J309+J310+J311+J312+J313+J314+J315</f>
        <v>0</v>
      </c>
    </row>
    <row r="309" spans="1:10" ht="12.75" x14ac:dyDescent="0.2">
      <c r="A309" s="86" t="s">
        <v>733</v>
      </c>
      <c r="B309" s="83" t="s">
        <v>734</v>
      </c>
      <c r="C309" s="159"/>
      <c r="D309" s="159"/>
      <c r="E309" s="159"/>
      <c r="F309" s="159"/>
      <c r="G309" s="159"/>
      <c r="H309" s="159"/>
      <c r="I309" s="155">
        <f t="shared" si="29"/>
        <v>0</v>
      </c>
      <c r="J309" s="158"/>
    </row>
    <row r="310" spans="1:10" ht="12.75" x14ac:dyDescent="0.2">
      <c r="A310" s="86" t="s">
        <v>735</v>
      </c>
      <c r="B310" s="83" t="s">
        <v>736</v>
      </c>
      <c r="C310" s="159"/>
      <c r="D310" s="159"/>
      <c r="E310" s="159"/>
      <c r="F310" s="159"/>
      <c r="G310" s="159"/>
      <c r="H310" s="159"/>
      <c r="I310" s="155">
        <f t="shared" si="29"/>
        <v>0</v>
      </c>
      <c r="J310" s="158"/>
    </row>
    <row r="311" spans="1:10" ht="12.75" x14ac:dyDescent="0.2">
      <c r="A311" s="86" t="s">
        <v>737</v>
      </c>
      <c r="B311" s="83" t="s">
        <v>738</v>
      </c>
      <c r="C311" s="159"/>
      <c r="D311" s="159"/>
      <c r="E311" s="159"/>
      <c r="F311" s="159"/>
      <c r="G311" s="159"/>
      <c r="H311" s="159"/>
      <c r="I311" s="155">
        <f t="shared" si="29"/>
        <v>0</v>
      </c>
      <c r="J311" s="158"/>
    </row>
    <row r="312" spans="1:10" ht="12.75" x14ac:dyDescent="0.2">
      <c r="A312" s="86" t="s">
        <v>739</v>
      </c>
      <c r="B312" s="83" t="s">
        <v>740</v>
      </c>
      <c r="C312" s="159"/>
      <c r="D312" s="159"/>
      <c r="E312" s="159"/>
      <c r="F312" s="159"/>
      <c r="G312" s="159"/>
      <c r="H312" s="159"/>
      <c r="I312" s="155">
        <f t="shared" si="29"/>
        <v>0</v>
      </c>
      <c r="J312" s="158"/>
    </row>
    <row r="313" spans="1:10" ht="12.75" x14ac:dyDescent="0.2">
      <c r="A313" s="86" t="s">
        <v>741</v>
      </c>
      <c r="B313" s="83" t="s">
        <v>742</v>
      </c>
      <c r="C313" s="159"/>
      <c r="D313" s="159"/>
      <c r="E313" s="159"/>
      <c r="F313" s="159"/>
      <c r="G313" s="159"/>
      <c r="H313" s="159"/>
      <c r="I313" s="155">
        <f t="shared" si="29"/>
        <v>0</v>
      </c>
      <c r="J313" s="158"/>
    </row>
    <row r="314" spans="1:10" ht="12.75" x14ac:dyDescent="0.2">
      <c r="A314" s="86" t="s">
        <v>743</v>
      </c>
      <c r="B314" s="83" t="s">
        <v>744</v>
      </c>
      <c r="C314" s="159"/>
      <c r="D314" s="159"/>
      <c r="E314" s="159"/>
      <c r="F314" s="159"/>
      <c r="G314" s="159"/>
      <c r="H314" s="159"/>
      <c r="I314" s="155">
        <f t="shared" si="29"/>
        <v>0</v>
      </c>
      <c r="J314" s="158"/>
    </row>
    <row r="315" spans="1:10" ht="12.75" x14ac:dyDescent="0.2">
      <c r="A315" s="86" t="s">
        <v>745</v>
      </c>
      <c r="B315" s="83" t="s">
        <v>746</v>
      </c>
      <c r="C315" s="172"/>
      <c r="D315" s="172"/>
      <c r="E315" s="172"/>
      <c r="F315" s="172"/>
      <c r="G315" s="172"/>
      <c r="H315" s="172"/>
      <c r="I315" s="155">
        <f t="shared" si="29"/>
        <v>0</v>
      </c>
      <c r="J315" s="171"/>
    </row>
    <row r="316" spans="1:10" ht="12.75" x14ac:dyDescent="0.2">
      <c r="A316" s="90" t="s">
        <v>747</v>
      </c>
      <c r="B316" s="91" t="s">
        <v>748</v>
      </c>
      <c r="C316" s="162">
        <f t="shared" ref="C316:H316" si="32">C317+C318+C319</f>
        <v>0</v>
      </c>
      <c r="D316" s="162">
        <f t="shared" si="32"/>
        <v>0</v>
      </c>
      <c r="E316" s="162">
        <f t="shared" si="32"/>
        <v>0</v>
      </c>
      <c r="F316" s="162">
        <f t="shared" si="32"/>
        <v>0</v>
      </c>
      <c r="G316" s="162">
        <f t="shared" si="32"/>
        <v>0</v>
      </c>
      <c r="H316" s="162">
        <f t="shared" si="32"/>
        <v>0</v>
      </c>
      <c r="I316" s="162">
        <f t="shared" si="29"/>
        <v>0</v>
      </c>
      <c r="J316" s="240">
        <f>J317+J318+J319</f>
        <v>0</v>
      </c>
    </row>
    <row r="317" spans="1:10" ht="33.75" x14ac:dyDescent="0.2">
      <c r="A317" s="87" t="s">
        <v>749</v>
      </c>
      <c r="B317" s="83" t="s">
        <v>750</v>
      </c>
      <c r="C317" s="159"/>
      <c r="D317" s="159"/>
      <c r="E317" s="159"/>
      <c r="F317" s="159"/>
      <c r="G317" s="159"/>
      <c r="H317" s="159"/>
      <c r="I317" s="155">
        <f t="shared" si="29"/>
        <v>0</v>
      </c>
      <c r="J317" s="158"/>
    </row>
    <row r="318" spans="1:10" ht="22.5" x14ac:dyDescent="0.2">
      <c r="A318" s="87" t="s">
        <v>751</v>
      </c>
      <c r="B318" s="83" t="s">
        <v>752</v>
      </c>
      <c r="C318" s="159"/>
      <c r="D318" s="159"/>
      <c r="E318" s="159"/>
      <c r="F318" s="159"/>
      <c r="G318" s="159"/>
      <c r="H318" s="159"/>
      <c r="I318" s="155">
        <f t="shared" si="29"/>
        <v>0</v>
      </c>
      <c r="J318" s="158"/>
    </row>
    <row r="319" spans="1:10" s="92" customFormat="1" ht="12.75" customHeight="1" x14ac:dyDescent="0.2">
      <c r="A319" s="87" t="s">
        <v>753</v>
      </c>
      <c r="B319" s="83" t="s">
        <v>754</v>
      </c>
      <c r="C319" s="172"/>
      <c r="D319" s="172"/>
      <c r="E319" s="172"/>
      <c r="F319" s="172"/>
      <c r="G319" s="172"/>
      <c r="H319" s="172"/>
      <c r="I319" s="155">
        <f t="shared" si="29"/>
        <v>0</v>
      </c>
      <c r="J319" s="171"/>
    </row>
    <row r="320" spans="1:10" ht="33.75" x14ac:dyDescent="0.2">
      <c r="A320" s="169" t="s">
        <v>755</v>
      </c>
      <c r="B320" s="160">
        <v>56</v>
      </c>
      <c r="C320" s="165">
        <f t="shared" ref="C320:H320" si="33">C321+C326+C330+C335+C339+C343+C347+C351+C355+C359+C363+C367+C371+C375+C379+C383+C387+C391+C395+C399+C404+C405+C408+C409+C410+C414+C418+C422+C426+C427+C428+C431+C432+C433+C434+C435+C436</f>
        <v>0</v>
      </c>
      <c r="D320" s="165">
        <f t="shared" si="33"/>
        <v>0</v>
      </c>
      <c r="E320" s="165">
        <f t="shared" si="33"/>
        <v>0</v>
      </c>
      <c r="F320" s="165">
        <f t="shared" si="33"/>
        <v>0</v>
      </c>
      <c r="G320" s="165">
        <f t="shared" si="33"/>
        <v>0</v>
      </c>
      <c r="H320" s="165">
        <f t="shared" si="33"/>
        <v>0</v>
      </c>
      <c r="I320" s="165">
        <f t="shared" si="29"/>
        <v>0</v>
      </c>
      <c r="J320" s="198">
        <f>J321+J326+J330+J335+J339+J343+J347+J351+J355+J359+J363+J367+J371+J375+J379+J383+J387+J391+J395+J399+J404+J405+J408+J409+J410+J414+J418+J422+J426+J427+J428+J431+J432+J433+J434+J435+J436</f>
        <v>0</v>
      </c>
    </row>
    <row r="321" spans="1:10" ht="22.5" x14ac:dyDescent="0.2">
      <c r="A321" s="182" t="s">
        <v>756</v>
      </c>
      <c r="B321" s="160">
        <v>56.01</v>
      </c>
      <c r="C321" s="162">
        <f t="shared" ref="C321:H321" si="34">C322+C323+C324+C325</f>
        <v>0</v>
      </c>
      <c r="D321" s="162">
        <f t="shared" si="34"/>
        <v>0</v>
      </c>
      <c r="E321" s="162">
        <f t="shared" si="34"/>
        <v>0</v>
      </c>
      <c r="F321" s="162">
        <f t="shared" si="34"/>
        <v>0</v>
      </c>
      <c r="G321" s="162">
        <f t="shared" si="34"/>
        <v>0</v>
      </c>
      <c r="H321" s="162">
        <f t="shared" si="34"/>
        <v>0</v>
      </c>
      <c r="I321" s="162">
        <f t="shared" si="29"/>
        <v>0</v>
      </c>
      <c r="J321" s="240">
        <f>J322+J323+J324+J325</f>
        <v>0</v>
      </c>
    </row>
    <row r="322" spans="1:10" ht="12.75" x14ac:dyDescent="0.2">
      <c r="A322" s="164" t="s">
        <v>757</v>
      </c>
      <c r="B322" s="163" t="s">
        <v>758</v>
      </c>
      <c r="C322" s="159"/>
      <c r="D322" s="159"/>
      <c r="E322" s="159"/>
      <c r="F322" s="159"/>
      <c r="G322" s="159"/>
      <c r="H322" s="159"/>
      <c r="I322" s="155">
        <f t="shared" si="29"/>
        <v>0</v>
      </c>
      <c r="J322" s="158"/>
    </row>
    <row r="323" spans="1:10" ht="12.75" x14ac:dyDescent="0.2">
      <c r="A323" s="164" t="s">
        <v>759</v>
      </c>
      <c r="B323" s="163" t="s">
        <v>760</v>
      </c>
      <c r="C323" s="159"/>
      <c r="D323" s="159"/>
      <c r="E323" s="159"/>
      <c r="F323" s="159"/>
      <c r="G323" s="159"/>
      <c r="H323" s="159"/>
      <c r="I323" s="155">
        <f t="shared" si="29"/>
        <v>0</v>
      </c>
      <c r="J323" s="158"/>
    </row>
    <row r="324" spans="1:10" ht="13.5" customHeight="1" x14ac:dyDescent="0.2">
      <c r="A324" s="164" t="s">
        <v>761</v>
      </c>
      <c r="B324" s="163" t="s">
        <v>762</v>
      </c>
      <c r="C324" s="176"/>
      <c r="D324" s="176"/>
      <c r="E324" s="176"/>
      <c r="F324" s="176"/>
      <c r="G324" s="176"/>
      <c r="H324" s="176"/>
      <c r="I324" s="155">
        <f t="shared" si="29"/>
        <v>0</v>
      </c>
      <c r="J324" s="158"/>
    </row>
    <row r="325" spans="1:10" ht="13.5" customHeight="1" x14ac:dyDescent="0.2">
      <c r="A325" s="248" t="s">
        <v>763</v>
      </c>
      <c r="B325" s="224" t="s">
        <v>764</v>
      </c>
      <c r="C325" s="176"/>
      <c r="D325" s="176"/>
      <c r="E325" s="176"/>
      <c r="F325" s="176"/>
      <c r="G325" s="176"/>
      <c r="H325" s="176"/>
      <c r="I325" s="155">
        <f t="shared" si="29"/>
        <v>0</v>
      </c>
      <c r="J325" s="158"/>
    </row>
    <row r="326" spans="1:10" ht="12.75" x14ac:dyDescent="0.2">
      <c r="A326" s="161" t="s">
        <v>765</v>
      </c>
      <c r="B326" s="160">
        <v>56.02</v>
      </c>
      <c r="C326" s="162">
        <f t="shared" ref="C326:H326" si="35">C327+C328+C329</f>
        <v>0</v>
      </c>
      <c r="D326" s="162">
        <f t="shared" si="35"/>
        <v>0</v>
      </c>
      <c r="E326" s="162">
        <f t="shared" si="35"/>
        <v>0</v>
      </c>
      <c r="F326" s="162">
        <f t="shared" si="35"/>
        <v>0</v>
      </c>
      <c r="G326" s="162">
        <f t="shared" si="35"/>
        <v>0</v>
      </c>
      <c r="H326" s="162">
        <f t="shared" si="35"/>
        <v>0</v>
      </c>
      <c r="I326" s="162">
        <f t="shared" si="29"/>
        <v>0</v>
      </c>
      <c r="J326" s="240">
        <f>J327+J328+J329</f>
        <v>0</v>
      </c>
    </row>
    <row r="327" spans="1:10" ht="12.75" x14ac:dyDescent="0.2">
      <c r="A327" s="164" t="s">
        <v>757</v>
      </c>
      <c r="B327" s="163" t="s">
        <v>766</v>
      </c>
      <c r="C327" s="159"/>
      <c r="D327" s="159"/>
      <c r="E327" s="159"/>
      <c r="F327" s="159"/>
      <c r="G327" s="159"/>
      <c r="H327" s="159"/>
      <c r="I327" s="155">
        <f t="shared" si="29"/>
        <v>0</v>
      </c>
      <c r="J327" s="158"/>
    </row>
    <row r="328" spans="1:10" ht="12.75" x14ac:dyDescent="0.2">
      <c r="A328" s="164" t="s">
        <v>759</v>
      </c>
      <c r="B328" s="163" t="s">
        <v>767</v>
      </c>
      <c r="C328" s="159"/>
      <c r="D328" s="159"/>
      <c r="E328" s="159"/>
      <c r="F328" s="159"/>
      <c r="G328" s="159"/>
      <c r="H328" s="159"/>
      <c r="I328" s="155">
        <f t="shared" si="29"/>
        <v>0</v>
      </c>
      <c r="J328" s="158"/>
    </row>
    <row r="329" spans="1:10" ht="12.75" x14ac:dyDescent="0.2">
      <c r="A329" s="164" t="s">
        <v>761</v>
      </c>
      <c r="B329" s="163" t="s">
        <v>768</v>
      </c>
      <c r="C329" s="176"/>
      <c r="D329" s="176"/>
      <c r="E329" s="176"/>
      <c r="F329" s="176"/>
      <c r="G329" s="176"/>
      <c r="H329" s="176"/>
      <c r="I329" s="155">
        <f t="shared" si="29"/>
        <v>0</v>
      </c>
      <c r="J329" s="175"/>
    </row>
    <row r="330" spans="1:10" ht="12.75" x14ac:dyDescent="0.2">
      <c r="A330" s="161" t="s">
        <v>769</v>
      </c>
      <c r="B330" s="160">
        <v>56.03</v>
      </c>
      <c r="C330" s="162">
        <f t="shared" ref="C330:H330" si="36">C331+C332+C333+C334</f>
        <v>0</v>
      </c>
      <c r="D330" s="162">
        <f t="shared" si="36"/>
        <v>0</v>
      </c>
      <c r="E330" s="162">
        <f t="shared" si="36"/>
        <v>0</v>
      </c>
      <c r="F330" s="162">
        <f t="shared" si="36"/>
        <v>0</v>
      </c>
      <c r="G330" s="162">
        <f t="shared" si="36"/>
        <v>0</v>
      </c>
      <c r="H330" s="162">
        <f t="shared" si="36"/>
        <v>0</v>
      </c>
      <c r="I330" s="162">
        <f t="shared" si="29"/>
        <v>0</v>
      </c>
      <c r="J330" s="240">
        <f>J331+J332+J333+J334</f>
        <v>0</v>
      </c>
    </row>
    <row r="331" spans="1:10" ht="12.75" x14ac:dyDescent="0.2">
      <c r="A331" s="164" t="s">
        <v>757</v>
      </c>
      <c r="B331" s="163" t="s">
        <v>770</v>
      </c>
      <c r="C331" s="159"/>
      <c r="D331" s="159"/>
      <c r="E331" s="159"/>
      <c r="F331" s="159"/>
      <c r="G331" s="159"/>
      <c r="H331" s="159"/>
      <c r="I331" s="155">
        <f t="shared" si="29"/>
        <v>0</v>
      </c>
      <c r="J331" s="158"/>
    </row>
    <row r="332" spans="1:10" ht="12.75" x14ac:dyDescent="0.2">
      <c r="A332" s="164" t="s">
        <v>759</v>
      </c>
      <c r="B332" s="163" t="s">
        <v>771</v>
      </c>
      <c r="C332" s="159"/>
      <c r="D332" s="159"/>
      <c r="E332" s="159"/>
      <c r="F332" s="159"/>
      <c r="G332" s="159"/>
      <c r="H332" s="159"/>
      <c r="I332" s="155">
        <f t="shared" si="29"/>
        <v>0</v>
      </c>
      <c r="J332" s="158"/>
    </row>
    <row r="333" spans="1:10" ht="12.75" x14ac:dyDescent="0.2">
      <c r="A333" s="164" t="s">
        <v>761</v>
      </c>
      <c r="B333" s="163" t="s">
        <v>772</v>
      </c>
      <c r="C333" s="176"/>
      <c r="D333" s="176"/>
      <c r="E333" s="176"/>
      <c r="F333" s="176"/>
      <c r="G333" s="176"/>
      <c r="H333" s="176"/>
      <c r="I333" s="155">
        <f t="shared" si="29"/>
        <v>0</v>
      </c>
      <c r="J333" s="175"/>
    </row>
    <row r="334" spans="1:10" ht="12.75" x14ac:dyDescent="0.2">
      <c r="A334" s="248" t="s">
        <v>763</v>
      </c>
      <c r="B334" s="224" t="s">
        <v>773</v>
      </c>
      <c r="C334" s="176"/>
      <c r="D334" s="176"/>
      <c r="E334" s="176"/>
      <c r="F334" s="176"/>
      <c r="G334" s="176"/>
      <c r="H334" s="176"/>
      <c r="I334" s="155">
        <f t="shared" si="29"/>
        <v>0</v>
      </c>
      <c r="J334" s="175"/>
    </row>
    <row r="335" spans="1:10" ht="12.75" x14ac:dyDescent="0.2">
      <c r="A335" s="157" t="s">
        <v>774</v>
      </c>
      <c r="B335" s="160">
        <v>56.04</v>
      </c>
      <c r="C335" s="162">
        <f t="shared" ref="C335:H335" si="37">C336+C337+C338</f>
        <v>0</v>
      </c>
      <c r="D335" s="162">
        <f t="shared" si="37"/>
        <v>0</v>
      </c>
      <c r="E335" s="162">
        <f t="shared" si="37"/>
        <v>0</v>
      </c>
      <c r="F335" s="162">
        <f t="shared" si="37"/>
        <v>0</v>
      </c>
      <c r="G335" s="162">
        <f t="shared" si="37"/>
        <v>0</v>
      </c>
      <c r="H335" s="162">
        <f t="shared" si="37"/>
        <v>0</v>
      </c>
      <c r="I335" s="162">
        <f t="shared" ref="I335:I398" si="38">G335-H335</f>
        <v>0</v>
      </c>
      <c r="J335" s="240">
        <f>J336+J337+J338</f>
        <v>0</v>
      </c>
    </row>
    <row r="336" spans="1:10" ht="12.75" x14ac:dyDescent="0.2">
      <c r="A336" s="164" t="s">
        <v>757</v>
      </c>
      <c r="B336" s="163" t="s">
        <v>775</v>
      </c>
      <c r="C336" s="159"/>
      <c r="D336" s="159"/>
      <c r="E336" s="159"/>
      <c r="F336" s="159"/>
      <c r="G336" s="159"/>
      <c r="H336" s="159"/>
      <c r="I336" s="155">
        <f t="shared" si="38"/>
        <v>0</v>
      </c>
      <c r="J336" s="158"/>
    </row>
    <row r="337" spans="1:10" ht="12.75" x14ac:dyDescent="0.2">
      <c r="A337" s="164" t="s">
        <v>759</v>
      </c>
      <c r="B337" s="163" t="s">
        <v>776</v>
      </c>
      <c r="C337" s="159"/>
      <c r="D337" s="159"/>
      <c r="E337" s="159"/>
      <c r="F337" s="159"/>
      <c r="G337" s="159"/>
      <c r="H337" s="159"/>
      <c r="I337" s="155">
        <f t="shared" si="38"/>
        <v>0</v>
      </c>
      <c r="J337" s="158"/>
    </row>
    <row r="338" spans="1:10" ht="12.75" x14ac:dyDescent="0.2">
      <c r="A338" s="164" t="s">
        <v>761</v>
      </c>
      <c r="B338" s="163" t="s">
        <v>777</v>
      </c>
      <c r="C338" s="176"/>
      <c r="D338" s="176"/>
      <c r="E338" s="176"/>
      <c r="F338" s="176"/>
      <c r="G338" s="176"/>
      <c r="H338" s="176"/>
      <c r="I338" s="155">
        <f t="shared" si="38"/>
        <v>0</v>
      </c>
      <c r="J338" s="175"/>
    </row>
    <row r="339" spans="1:10" ht="12.75" x14ac:dyDescent="0.2">
      <c r="A339" s="161" t="s">
        <v>778</v>
      </c>
      <c r="B339" s="160">
        <v>56.05</v>
      </c>
      <c r="C339" s="162">
        <f t="shared" ref="C339:H339" si="39">C340+C341+C342</f>
        <v>0</v>
      </c>
      <c r="D339" s="162">
        <f t="shared" si="39"/>
        <v>0</v>
      </c>
      <c r="E339" s="162">
        <f t="shared" si="39"/>
        <v>0</v>
      </c>
      <c r="F339" s="162">
        <f t="shared" si="39"/>
        <v>0</v>
      </c>
      <c r="G339" s="162">
        <f t="shared" si="39"/>
        <v>0</v>
      </c>
      <c r="H339" s="162">
        <f t="shared" si="39"/>
        <v>0</v>
      </c>
      <c r="I339" s="162">
        <f t="shared" si="38"/>
        <v>0</v>
      </c>
      <c r="J339" s="240">
        <f>J340+J341+J342</f>
        <v>0</v>
      </c>
    </row>
    <row r="340" spans="1:10" ht="12.75" x14ac:dyDescent="0.2">
      <c r="A340" s="164" t="s">
        <v>757</v>
      </c>
      <c r="B340" s="163" t="s">
        <v>779</v>
      </c>
      <c r="C340" s="159"/>
      <c r="D340" s="159"/>
      <c r="E340" s="159"/>
      <c r="F340" s="159"/>
      <c r="G340" s="159"/>
      <c r="H340" s="159"/>
      <c r="I340" s="155">
        <f t="shared" si="38"/>
        <v>0</v>
      </c>
      <c r="J340" s="158"/>
    </row>
    <row r="341" spans="1:10" ht="12.75" x14ac:dyDescent="0.2">
      <c r="A341" s="164" t="s">
        <v>759</v>
      </c>
      <c r="B341" s="163" t="s">
        <v>780</v>
      </c>
      <c r="C341" s="159"/>
      <c r="D341" s="159"/>
      <c r="E341" s="159"/>
      <c r="F341" s="159"/>
      <c r="G341" s="159"/>
      <c r="H341" s="159"/>
      <c r="I341" s="155">
        <f t="shared" si="38"/>
        <v>0</v>
      </c>
      <c r="J341" s="158"/>
    </row>
    <row r="342" spans="1:10" ht="12.75" x14ac:dyDescent="0.2">
      <c r="A342" s="164" t="s">
        <v>761</v>
      </c>
      <c r="B342" s="163" t="s">
        <v>781</v>
      </c>
      <c r="C342" s="172"/>
      <c r="D342" s="172"/>
      <c r="E342" s="172"/>
      <c r="F342" s="172"/>
      <c r="G342" s="172"/>
      <c r="H342" s="172"/>
      <c r="I342" s="155">
        <f t="shared" si="38"/>
        <v>0</v>
      </c>
      <c r="J342" s="171"/>
    </row>
    <row r="343" spans="1:10" ht="22.5" x14ac:dyDescent="0.2">
      <c r="A343" s="93" t="s">
        <v>782</v>
      </c>
      <c r="B343" s="91" t="s">
        <v>783</v>
      </c>
      <c r="C343" s="162">
        <f t="shared" ref="C343:H343" si="40">C344+C345+C346</f>
        <v>0</v>
      </c>
      <c r="D343" s="162">
        <f t="shared" si="40"/>
        <v>0</v>
      </c>
      <c r="E343" s="162">
        <f t="shared" si="40"/>
        <v>0</v>
      </c>
      <c r="F343" s="162">
        <f t="shared" si="40"/>
        <v>0</v>
      </c>
      <c r="G343" s="162">
        <f t="shared" si="40"/>
        <v>0</v>
      </c>
      <c r="H343" s="162">
        <f t="shared" si="40"/>
        <v>0</v>
      </c>
      <c r="I343" s="162">
        <f t="shared" si="38"/>
        <v>0</v>
      </c>
      <c r="J343" s="240">
        <f>J344+J345+J346</f>
        <v>0</v>
      </c>
    </row>
    <row r="344" spans="1:10" ht="12.75" x14ac:dyDescent="0.2">
      <c r="A344" s="94" t="s">
        <v>784</v>
      </c>
      <c r="B344" s="83" t="s">
        <v>785</v>
      </c>
      <c r="C344" s="159"/>
      <c r="D344" s="159"/>
      <c r="E344" s="159"/>
      <c r="F344" s="159"/>
      <c r="G344" s="159"/>
      <c r="H344" s="159"/>
      <c r="I344" s="155">
        <f t="shared" si="38"/>
        <v>0</v>
      </c>
      <c r="J344" s="158"/>
    </row>
    <row r="345" spans="1:10" ht="12.75" x14ac:dyDescent="0.2">
      <c r="A345" s="94" t="s">
        <v>786</v>
      </c>
      <c r="B345" s="83" t="s">
        <v>787</v>
      </c>
      <c r="C345" s="159"/>
      <c r="D345" s="159"/>
      <c r="E345" s="159"/>
      <c r="F345" s="159"/>
      <c r="G345" s="159"/>
      <c r="H345" s="159"/>
      <c r="I345" s="155">
        <f t="shared" si="38"/>
        <v>0</v>
      </c>
      <c r="J345" s="158"/>
    </row>
    <row r="346" spans="1:10" ht="12.75" x14ac:dyDescent="0.2">
      <c r="A346" s="85" t="s">
        <v>761</v>
      </c>
      <c r="B346" s="83" t="s">
        <v>788</v>
      </c>
      <c r="C346" s="176"/>
      <c r="D346" s="176"/>
      <c r="E346" s="176"/>
      <c r="F346" s="176"/>
      <c r="G346" s="176"/>
      <c r="H346" s="176"/>
      <c r="I346" s="155">
        <f t="shared" si="38"/>
        <v>0</v>
      </c>
      <c r="J346" s="175"/>
    </row>
    <row r="347" spans="1:10" ht="12.75" x14ac:dyDescent="0.2">
      <c r="A347" s="161" t="s">
        <v>789</v>
      </c>
      <c r="B347" s="160">
        <v>56.07</v>
      </c>
      <c r="C347" s="162">
        <f t="shared" ref="C347:H347" si="41">C348+C349+C350</f>
        <v>0</v>
      </c>
      <c r="D347" s="162">
        <f t="shared" si="41"/>
        <v>0</v>
      </c>
      <c r="E347" s="162">
        <f t="shared" si="41"/>
        <v>0</v>
      </c>
      <c r="F347" s="162">
        <f t="shared" si="41"/>
        <v>0</v>
      </c>
      <c r="G347" s="162">
        <f t="shared" si="41"/>
        <v>0</v>
      </c>
      <c r="H347" s="162">
        <f t="shared" si="41"/>
        <v>0</v>
      </c>
      <c r="I347" s="162">
        <f t="shared" si="38"/>
        <v>0</v>
      </c>
      <c r="J347" s="240">
        <f>J348+J349+J350</f>
        <v>0</v>
      </c>
    </row>
    <row r="348" spans="1:10" ht="12.75" x14ac:dyDescent="0.2">
      <c r="A348" s="164" t="s">
        <v>757</v>
      </c>
      <c r="B348" s="163" t="s">
        <v>790</v>
      </c>
      <c r="C348" s="159"/>
      <c r="D348" s="159"/>
      <c r="E348" s="159"/>
      <c r="F348" s="159"/>
      <c r="G348" s="159"/>
      <c r="H348" s="159"/>
      <c r="I348" s="155">
        <f t="shared" si="38"/>
        <v>0</v>
      </c>
      <c r="J348" s="158"/>
    </row>
    <row r="349" spans="1:10" ht="12.75" x14ac:dyDescent="0.2">
      <c r="A349" s="164" t="s">
        <v>759</v>
      </c>
      <c r="B349" s="163" t="s">
        <v>791</v>
      </c>
      <c r="C349" s="159"/>
      <c r="D349" s="159"/>
      <c r="E349" s="159"/>
      <c r="F349" s="159"/>
      <c r="G349" s="159"/>
      <c r="H349" s="159"/>
      <c r="I349" s="155">
        <f t="shared" si="38"/>
        <v>0</v>
      </c>
      <c r="J349" s="158"/>
    </row>
    <row r="350" spans="1:10" ht="12.75" x14ac:dyDescent="0.2">
      <c r="A350" s="164" t="s">
        <v>761</v>
      </c>
      <c r="B350" s="163" t="s">
        <v>792</v>
      </c>
      <c r="C350" s="176"/>
      <c r="D350" s="176"/>
      <c r="E350" s="176"/>
      <c r="F350" s="176"/>
      <c r="G350" s="176"/>
      <c r="H350" s="176"/>
      <c r="I350" s="155">
        <f t="shared" si="38"/>
        <v>0</v>
      </c>
      <c r="J350" s="175"/>
    </row>
    <row r="351" spans="1:10" ht="12.75" x14ac:dyDescent="0.2">
      <c r="A351" s="161" t="s">
        <v>793</v>
      </c>
      <c r="B351" s="160">
        <v>56.08</v>
      </c>
      <c r="C351" s="162">
        <f t="shared" ref="C351:H351" si="42">C352+C353+C354</f>
        <v>0</v>
      </c>
      <c r="D351" s="162">
        <f t="shared" si="42"/>
        <v>0</v>
      </c>
      <c r="E351" s="162">
        <f t="shared" si="42"/>
        <v>0</v>
      </c>
      <c r="F351" s="162">
        <f t="shared" si="42"/>
        <v>0</v>
      </c>
      <c r="G351" s="162">
        <f t="shared" si="42"/>
        <v>0</v>
      </c>
      <c r="H351" s="162">
        <f t="shared" si="42"/>
        <v>0</v>
      </c>
      <c r="I351" s="162">
        <f t="shared" si="38"/>
        <v>0</v>
      </c>
      <c r="J351" s="240">
        <f>J352+J353+J354</f>
        <v>0</v>
      </c>
    </row>
    <row r="352" spans="1:10" ht="12.75" x14ac:dyDescent="0.2">
      <c r="A352" s="164" t="s">
        <v>757</v>
      </c>
      <c r="B352" s="163" t="s">
        <v>794</v>
      </c>
      <c r="C352" s="159"/>
      <c r="D352" s="159"/>
      <c r="E352" s="159"/>
      <c r="F352" s="159"/>
      <c r="G352" s="159"/>
      <c r="H352" s="159"/>
      <c r="I352" s="155">
        <f t="shared" si="38"/>
        <v>0</v>
      </c>
      <c r="J352" s="158"/>
    </row>
    <row r="353" spans="1:10" ht="12.75" x14ac:dyDescent="0.2">
      <c r="A353" s="164" t="s">
        <v>759</v>
      </c>
      <c r="B353" s="163" t="s">
        <v>795</v>
      </c>
      <c r="C353" s="159"/>
      <c r="D353" s="159"/>
      <c r="E353" s="159"/>
      <c r="F353" s="159"/>
      <c r="G353" s="159"/>
      <c r="H353" s="159"/>
      <c r="I353" s="155">
        <f t="shared" si="38"/>
        <v>0</v>
      </c>
      <c r="J353" s="158"/>
    </row>
    <row r="354" spans="1:10" ht="12.75" x14ac:dyDescent="0.2">
      <c r="A354" s="164" t="s">
        <v>761</v>
      </c>
      <c r="B354" s="163" t="s">
        <v>796</v>
      </c>
      <c r="C354" s="172"/>
      <c r="D354" s="172"/>
      <c r="E354" s="172"/>
      <c r="F354" s="172"/>
      <c r="G354" s="172"/>
      <c r="H354" s="172"/>
      <c r="I354" s="155">
        <f t="shared" si="38"/>
        <v>0</v>
      </c>
      <c r="J354" s="171"/>
    </row>
    <row r="355" spans="1:10" ht="12.75" x14ac:dyDescent="0.2">
      <c r="A355" s="95" t="s">
        <v>797</v>
      </c>
      <c r="B355" s="91" t="s">
        <v>798</v>
      </c>
      <c r="C355" s="162">
        <f t="shared" ref="C355:H355" si="43">C356+C357+C358</f>
        <v>0</v>
      </c>
      <c r="D355" s="162">
        <f t="shared" si="43"/>
        <v>0</v>
      </c>
      <c r="E355" s="162">
        <f t="shared" si="43"/>
        <v>0</v>
      </c>
      <c r="F355" s="162">
        <f t="shared" si="43"/>
        <v>0</v>
      </c>
      <c r="G355" s="162">
        <f t="shared" si="43"/>
        <v>0</v>
      </c>
      <c r="H355" s="162">
        <f t="shared" si="43"/>
        <v>0</v>
      </c>
      <c r="I355" s="155">
        <f t="shared" si="38"/>
        <v>0</v>
      </c>
      <c r="J355" s="240">
        <f>J356+J357+J358</f>
        <v>0</v>
      </c>
    </row>
    <row r="356" spans="1:10" ht="12.75" x14ac:dyDescent="0.2">
      <c r="A356" s="85" t="s">
        <v>784</v>
      </c>
      <c r="B356" s="83" t="s">
        <v>799</v>
      </c>
      <c r="C356" s="159"/>
      <c r="D356" s="159"/>
      <c r="E356" s="159"/>
      <c r="F356" s="159"/>
      <c r="G356" s="159"/>
      <c r="H356" s="159"/>
      <c r="I356" s="155">
        <f t="shared" si="38"/>
        <v>0</v>
      </c>
      <c r="J356" s="158"/>
    </row>
    <row r="357" spans="1:10" ht="12.75" x14ac:dyDescent="0.2">
      <c r="A357" s="85" t="s">
        <v>786</v>
      </c>
      <c r="B357" s="83" t="s">
        <v>800</v>
      </c>
      <c r="C357" s="159"/>
      <c r="D357" s="159"/>
      <c r="E357" s="159"/>
      <c r="F357" s="159"/>
      <c r="G357" s="159"/>
      <c r="H357" s="159"/>
      <c r="I357" s="155">
        <f t="shared" si="38"/>
        <v>0</v>
      </c>
      <c r="J357" s="158"/>
    </row>
    <row r="358" spans="1:10" ht="12.75" x14ac:dyDescent="0.2">
      <c r="A358" s="85" t="s">
        <v>761</v>
      </c>
      <c r="B358" s="83" t="s">
        <v>801</v>
      </c>
      <c r="C358" s="172"/>
      <c r="D358" s="172"/>
      <c r="E358" s="172"/>
      <c r="F358" s="172"/>
      <c r="G358" s="172"/>
      <c r="H358" s="172"/>
      <c r="I358" s="155">
        <f t="shared" si="38"/>
        <v>0</v>
      </c>
      <c r="J358" s="171"/>
    </row>
    <row r="359" spans="1:10" ht="12.75" x14ac:dyDescent="0.2">
      <c r="A359" s="95" t="s">
        <v>802</v>
      </c>
      <c r="B359" s="91" t="s">
        <v>803</v>
      </c>
      <c r="C359" s="162">
        <f t="shared" ref="C359:H359" si="44">C360+C361+C362</f>
        <v>0</v>
      </c>
      <c r="D359" s="162">
        <f t="shared" si="44"/>
        <v>0</v>
      </c>
      <c r="E359" s="162">
        <f t="shared" si="44"/>
        <v>0</v>
      </c>
      <c r="F359" s="162">
        <f t="shared" si="44"/>
        <v>0</v>
      </c>
      <c r="G359" s="162">
        <f t="shared" si="44"/>
        <v>0</v>
      </c>
      <c r="H359" s="162">
        <f t="shared" si="44"/>
        <v>0</v>
      </c>
      <c r="I359" s="162">
        <f t="shared" si="38"/>
        <v>0</v>
      </c>
      <c r="J359" s="240">
        <f>J360+J361+J362</f>
        <v>0</v>
      </c>
    </row>
    <row r="360" spans="1:10" ht="12.75" x14ac:dyDescent="0.2">
      <c r="A360" s="85" t="s">
        <v>784</v>
      </c>
      <c r="B360" s="83" t="s">
        <v>804</v>
      </c>
      <c r="C360" s="159"/>
      <c r="D360" s="159"/>
      <c r="E360" s="159"/>
      <c r="F360" s="159"/>
      <c r="G360" s="159"/>
      <c r="H360" s="159"/>
      <c r="I360" s="155">
        <f t="shared" si="38"/>
        <v>0</v>
      </c>
      <c r="J360" s="158"/>
    </row>
    <row r="361" spans="1:10" ht="12.75" x14ac:dyDescent="0.2">
      <c r="A361" s="85" t="s">
        <v>786</v>
      </c>
      <c r="B361" s="83" t="s">
        <v>805</v>
      </c>
      <c r="C361" s="159"/>
      <c r="D361" s="159"/>
      <c r="E361" s="159"/>
      <c r="F361" s="159"/>
      <c r="G361" s="159"/>
      <c r="H361" s="159"/>
      <c r="I361" s="155">
        <f t="shared" si="38"/>
        <v>0</v>
      </c>
      <c r="J361" s="158"/>
    </row>
    <row r="362" spans="1:10" ht="12.75" x14ac:dyDescent="0.2">
      <c r="A362" s="85" t="s">
        <v>761</v>
      </c>
      <c r="B362" s="83" t="s">
        <v>806</v>
      </c>
      <c r="C362" s="172"/>
      <c r="D362" s="172"/>
      <c r="E362" s="172"/>
      <c r="F362" s="172"/>
      <c r="G362" s="172"/>
      <c r="H362" s="172"/>
      <c r="I362" s="155">
        <f t="shared" si="38"/>
        <v>0</v>
      </c>
      <c r="J362" s="171"/>
    </row>
    <row r="363" spans="1:10" ht="33.75" x14ac:dyDescent="0.2">
      <c r="A363" s="96" t="s">
        <v>807</v>
      </c>
      <c r="B363" s="91" t="s">
        <v>808</v>
      </c>
      <c r="C363" s="162">
        <f t="shared" ref="C363:H363" si="45">C364+C365+C366</f>
        <v>0</v>
      </c>
      <c r="D363" s="162">
        <f t="shared" si="45"/>
        <v>0</v>
      </c>
      <c r="E363" s="162">
        <f t="shared" si="45"/>
        <v>0</v>
      </c>
      <c r="F363" s="162">
        <f t="shared" si="45"/>
        <v>0</v>
      </c>
      <c r="G363" s="162">
        <f t="shared" si="45"/>
        <v>0</v>
      </c>
      <c r="H363" s="162">
        <f t="shared" si="45"/>
        <v>0</v>
      </c>
      <c r="I363" s="162">
        <f t="shared" si="38"/>
        <v>0</v>
      </c>
      <c r="J363" s="240">
        <f>J364+J365+J366</f>
        <v>0</v>
      </c>
    </row>
    <row r="364" spans="1:10" ht="12.75" x14ac:dyDescent="0.2">
      <c r="A364" s="85" t="s">
        <v>784</v>
      </c>
      <c r="B364" s="83" t="s">
        <v>809</v>
      </c>
      <c r="C364" s="159"/>
      <c r="D364" s="159"/>
      <c r="E364" s="159"/>
      <c r="F364" s="159"/>
      <c r="G364" s="159"/>
      <c r="H364" s="159"/>
      <c r="I364" s="155">
        <f t="shared" si="38"/>
        <v>0</v>
      </c>
      <c r="J364" s="158"/>
    </row>
    <row r="365" spans="1:10" ht="12.75" x14ac:dyDescent="0.2">
      <c r="A365" s="85" t="s">
        <v>786</v>
      </c>
      <c r="B365" s="83" t="s">
        <v>810</v>
      </c>
      <c r="C365" s="159"/>
      <c r="D365" s="159"/>
      <c r="E365" s="159"/>
      <c r="F365" s="159"/>
      <c r="G365" s="159"/>
      <c r="H365" s="159"/>
      <c r="I365" s="155">
        <f t="shared" si="38"/>
        <v>0</v>
      </c>
      <c r="J365" s="158"/>
    </row>
    <row r="366" spans="1:10" ht="12.75" x14ac:dyDescent="0.2">
      <c r="A366" s="85" t="s">
        <v>761</v>
      </c>
      <c r="B366" s="83" t="s">
        <v>811</v>
      </c>
      <c r="C366" s="172"/>
      <c r="D366" s="172"/>
      <c r="E366" s="172"/>
      <c r="F366" s="172"/>
      <c r="G366" s="172"/>
      <c r="H366" s="172"/>
      <c r="I366" s="155">
        <f t="shared" si="38"/>
        <v>0</v>
      </c>
      <c r="J366" s="171"/>
    </row>
    <row r="367" spans="1:10" ht="12.75" x14ac:dyDescent="0.2">
      <c r="A367" s="97" t="s">
        <v>812</v>
      </c>
      <c r="B367" s="91" t="s">
        <v>813</v>
      </c>
      <c r="C367" s="162">
        <f t="shared" ref="C367:H367" si="46">C368+C369+C370</f>
        <v>0</v>
      </c>
      <c r="D367" s="162">
        <f t="shared" si="46"/>
        <v>0</v>
      </c>
      <c r="E367" s="162">
        <f t="shared" si="46"/>
        <v>0</v>
      </c>
      <c r="F367" s="162">
        <f t="shared" si="46"/>
        <v>0</v>
      </c>
      <c r="G367" s="162">
        <f t="shared" si="46"/>
        <v>0</v>
      </c>
      <c r="H367" s="162">
        <f t="shared" si="46"/>
        <v>0</v>
      </c>
      <c r="I367" s="162">
        <f t="shared" si="38"/>
        <v>0</v>
      </c>
      <c r="J367" s="240">
        <f>J368+J369+J370</f>
        <v>0</v>
      </c>
    </row>
    <row r="368" spans="1:10" ht="12.75" x14ac:dyDescent="0.2">
      <c r="A368" s="85" t="s">
        <v>784</v>
      </c>
      <c r="B368" s="83" t="s">
        <v>814</v>
      </c>
      <c r="C368" s="159"/>
      <c r="D368" s="159"/>
      <c r="E368" s="159"/>
      <c r="F368" s="159"/>
      <c r="G368" s="159"/>
      <c r="H368" s="159"/>
      <c r="I368" s="155">
        <f t="shared" si="38"/>
        <v>0</v>
      </c>
      <c r="J368" s="158"/>
    </row>
    <row r="369" spans="1:10" ht="12.75" x14ac:dyDescent="0.2">
      <c r="A369" s="85" t="s">
        <v>786</v>
      </c>
      <c r="B369" s="83" t="s">
        <v>815</v>
      </c>
      <c r="C369" s="159"/>
      <c r="D369" s="159"/>
      <c r="E369" s="159"/>
      <c r="F369" s="159"/>
      <c r="G369" s="159"/>
      <c r="H369" s="159"/>
      <c r="I369" s="155">
        <f t="shared" si="38"/>
        <v>0</v>
      </c>
      <c r="J369" s="158"/>
    </row>
    <row r="370" spans="1:10" ht="12.75" x14ac:dyDescent="0.2">
      <c r="A370" s="85" t="s">
        <v>761</v>
      </c>
      <c r="B370" s="83" t="s">
        <v>816</v>
      </c>
      <c r="C370" s="172"/>
      <c r="D370" s="172"/>
      <c r="E370" s="172"/>
      <c r="F370" s="172"/>
      <c r="G370" s="172"/>
      <c r="H370" s="172"/>
      <c r="I370" s="155">
        <f t="shared" si="38"/>
        <v>0</v>
      </c>
      <c r="J370" s="171"/>
    </row>
    <row r="371" spans="1:10" ht="12.75" x14ac:dyDescent="0.2">
      <c r="A371" s="97" t="s">
        <v>817</v>
      </c>
      <c r="B371" s="91" t="s">
        <v>818</v>
      </c>
      <c r="C371" s="162">
        <f t="shared" ref="C371:H371" si="47">C372+C373+C374</f>
        <v>0</v>
      </c>
      <c r="D371" s="162">
        <f t="shared" si="47"/>
        <v>0</v>
      </c>
      <c r="E371" s="162">
        <f t="shared" si="47"/>
        <v>0</v>
      </c>
      <c r="F371" s="162">
        <f t="shared" si="47"/>
        <v>0</v>
      </c>
      <c r="G371" s="162">
        <f t="shared" si="47"/>
        <v>0</v>
      </c>
      <c r="H371" s="162">
        <f t="shared" si="47"/>
        <v>0</v>
      </c>
      <c r="I371" s="162">
        <f t="shared" si="38"/>
        <v>0</v>
      </c>
      <c r="J371" s="240">
        <f>J372+J373+J374</f>
        <v>0</v>
      </c>
    </row>
    <row r="372" spans="1:10" ht="12.75" x14ac:dyDescent="0.2">
      <c r="A372" s="85" t="s">
        <v>784</v>
      </c>
      <c r="B372" s="83" t="s">
        <v>819</v>
      </c>
      <c r="C372" s="159"/>
      <c r="D372" s="159"/>
      <c r="E372" s="159"/>
      <c r="F372" s="159"/>
      <c r="G372" s="159"/>
      <c r="H372" s="159"/>
      <c r="I372" s="155">
        <f t="shared" si="38"/>
        <v>0</v>
      </c>
      <c r="J372" s="158"/>
    </row>
    <row r="373" spans="1:10" ht="12.75" x14ac:dyDescent="0.2">
      <c r="A373" s="85" t="s">
        <v>786</v>
      </c>
      <c r="B373" s="83" t="s">
        <v>820</v>
      </c>
      <c r="C373" s="159"/>
      <c r="D373" s="159"/>
      <c r="E373" s="159"/>
      <c r="F373" s="159"/>
      <c r="G373" s="159"/>
      <c r="H373" s="159"/>
      <c r="I373" s="155">
        <f t="shared" si="38"/>
        <v>0</v>
      </c>
      <c r="J373" s="158"/>
    </row>
    <row r="374" spans="1:10" ht="12.75" x14ac:dyDescent="0.2">
      <c r="A374" s="85" t="s">
        <v>761</v>
      </c>
      <c r="B374" s="83" t="s">
        <v>821</v>
      </c>
      <c r="C374" s="172"/>
      <c r="D374" s="172"/>
      <c r="E374" s="172"/>
      <c r="F374" s="172"/>
      <c r="G374" s="172"/>
      <c r="H374" s="172"/>
      <c r="I374" s="155">
        <f t="shared" si="38"/>
        <v>0</v>
      </c>
      <c r="J374" s="171"/>
    </row>
    <row r="375" spans="1:10" ht="12.75" x14ac:dyDescent="0.2">
      <c r="A375" s="97" t="s">
        <v>822</v>
      </c>
      <c r="B375" s="91" t="s">
        <v>823</v>
      </c>
      <c r="C375" s="162">
        <f t="shared" ref="C375:H375" si="48">C376+C377+C378</f>
        <v>0</v>
      </c>
      <c r="D375" s="162">
        <f t="shared" si="48"/>
        <v>0</v>
      </c>
      <c r="E375" s="162">
        <f t="shared" si="48"/>
        <v>0</v>
      </c>
      <c r="F375" s="162">
        <f t="shared" si="48"/>
        <v>0</v>
      </c>
      <c r="G375" s="162">
        <f t="shared" si="48"/>
        <v>0</v>
      </c>
      <c r="H375" s="162">
        <f t="shared" si="48"/>
        <v>0</v>
      </c>
      <c r="I375" s="162">
        <f t="shared" si="38"/>
        <v>0</v>
      </c>
      <c r="J375" s="240">
        <f>J376+J377+J378</f>
        <v>0</v>
      </c>
    </row>
    <row r="376" spans="1:10" ht="12.75" x14ac:dyDescent="0.2">
      <c r="A376" s="85" t="s">
        <v>784</v>
      </c>
      <c r="B376" s="83" t="s">
        <v>824</v>
      </c>
      <c r="C376" s="159"/>
      <c r="D376" s="159"/>
      <c r="E376" s="159"/>
      <c r="F376" s="159"/>
      <c r="G376" s="159"/>
      <c r="H376" s="159"/>
      <c r="I376" s="155">
        <f t="shared" si="38"/>
        <v>0</v>
      </c>
      <c r="J376" s="158"/>
    </row>
    <row r="377" spans="1:10" ht="12.75" x14ac:dyDescent="0.2">
      <c r="A377" s="85" t="s">
        <v>786</v>
      </c>
      <c r="B377" s="83" t="s">
        <v>825</v>
      </c>
      <c r="C377" s="159"/>
      <c r="D377" s="159"/>
      <c r="E377" s="159"/>
      <c r="F377" s="159"/>
      <c r="G377" s="159"/>
      <c r="H377" s="159"/>
      <c r="I377" s="155">
        <f t="shared" si="38"/>
        <v>0</v>
      </c>
      <c r="J377" s="158"/>
    </row>
    <row r="378" spans="1:10" ht="12.75" x14ac:dyDescent="0.2">
      <c r="A378" s="85" t="s">
        <v>761</v>
      </c>
      <c r="B378" s="83" t="s">
        <v>826</v>
      </c>
      <c r="C378" s="172"/>
      <c r="D378" s="172"/>
      <c r="E378" s="172"/>
      <c r="F378" s="172"/>
      <c r="G378" s="172"/>
      <c r="H378" s="172"/>
      <c r="I378" s="155">
        <f t="shared" si="38"/>
        <v>0</v>
      </c>
      <c r="J378" s="171"/>
    </row>
    <row r="379" spans="1:10" ht="12.75" x14ac:dyDescent="0.2">
      <c r="A379" s="97" t="s">
        <v>827</v>
      </c>
      <c r="B379" s="91" t="s">
        <v>828</v>
      </c>
      <c r="C379" s="162">
        <f t="shared" ref="C379:H379" si="49">C380+C381+C382</f>
        <v>0</v>
      </c>
      <c r="D379" s="162">
        <f t="shared" si="49"/>
        <v>0</v>
      </c>
      <c r="E379" s="162">
        <f t="shared" si="49"/>
        <v>0</v>
      </c>
      <c r="F379" s="162">
        <f t="shared" si="49"/>
        <v>0</v>
      </c>
      <c r="G379" s="162">
        <f t="shared" si="49"/>
        <v>0</v>
      </c>
      <c r="H379" s="162">
        <f t="shared" si="49"/>
        <v>0</v>
      </c>
      <c r="I379" s="162">
        <f t="shared" si="38"/>
        <v>0</v>
      </c>
      <c r="J379" s="240">
        <f>J380+J381+J382</f>
        <v>0</v>
      </c>
    </row>
    <row r="380" spans="1:10" ht="12.75" x14ac:dyDescent="0.2">
      <c r="A380" s="85" t="s">
        <v>784</v>
      </c>
      <c r="B380" s="83" t="s">
        <v>829</v>
      </c>
      <c r="C380" s="159"/>
      <c r="D380" s="159"/>
      <c r="E380" s="159"/>
      <c r="F380" s="159"/>
      <c r="G380" s="159"/>
      <c r="H380" s="159"/>
      <c r="I380" s="155">
        <f t="shared" si="38"/>
        <v>0</v>
      </c>
      <c r="J380" s="158"/>
    </row>
    <row r="381" spans="1:10" ht="12.75" x14ac:dyDescent="0.2">
      <c r="A381" s="85" t="s">
        <v>786</v>
      </c>
      <c r="B381" s="83" t="s">
        <v>830</v>
      </c>
      <c r="C381" s="159"/>
      <c r="D381" s="159"/>
      <c r="E381" s="159"/>
      <c r="F381" s="159"/>
      <c r="G381" s="159"/>
      <c r="H381" s="159"/>
      <c r="I381" s="155">
        <f t="shared" si="38"/>
        <v>0</v>
      </c>
      <c r="J381" s="158"/>
    </row>
    <row r="382" spans="1:10" ht="12.75" x14ac:dyDescent="0.2">
      <c r="A382" s="85" t="s">
        <v>761</v>
      </c>
      <c r="B382" s="83" t="s">
        <v>831</v>
      </c>
      <c r="C382" s="172"/>
      <c r="D382" s="172"/>
      <c r="E382" s="172"/>
      <c r="F382" s="172"/>
      <c r="G382" s="172"/>
      <c r="H382" s="172"/>
      <c r="I382" s="155">
        <f t="shared" si="38"/>
        <v>0</v>
      </c>
      <c r="J382" s="171"/>
    </row>
    <row r="383" spans="1:10" ht="12.75" x14ac:dyDescent="0.2">
      <c r="A383" s="97" t="s">
        <v>832</v>
      </c>
      <c r="B383" s="91" t="s">
        <v>833</v>
      </c>
      <c r="C383" s="162">
        <f t="shared" ref="C383:H383" si="50">C384+C385+C386</f>
        <v>0</v>
      </c>
      <c r="D383" s="162">
        <f t="shared" si="50"/>
        <v>0</v>
      </c>
      <c r="E383" s="162">
        <f t="shared" si="50"/>
        <v>0</v>
      </c>
      <c r="F383" s="162">
        <f t="shared" si="50"/>
        <v>0</v>
      </c>
      <c r="G383" s="162">
        <f t="shared" si="50"/>
        <v>0</v>
      </c>
      <c r="H383" s="162">
        <f t="shared" si="50"/>
        <v>0</v>
      </c>
      <c r="I383" s="162">
        <f t="shared" si="38"/>
        <v>0</v>
      </c>
      <c r="J383" s="240">
        <f>J384+J385+J386</f>
        <v>0</v>
      </c>
    </row>
    <row r="384" spans="1:10" ht="12.75" x14ac:dyDescent="0.2">
      <c r="A384" s="85" t="s">
        <v>784</v>
      </c>
      <c r="B384" s="83" t="s">
        <v>834</v>
      </c>
      <c r="C384" s="159"/>
      <c r="D384" s="159"/>
      <c r="E384" s="159"/>
      <c r="F384" s="159"/>
      <c r="G384" s="159"/>
      <c r="H384" s="159"/>
      <c r="I384" s="155">
        <f t="shared" si="38"/>
        <v>0</v>
      </c>
      <c r="J384" s="158"/>
    </row>
    <row r="385" spans="1:10" ht="12.75" x14ac:dyDescent="0.2">
      <c r="A385" s="85" t="s">
        <v>835</v>
      </c>
      <c r="B385" s="83" t="s">
        <v>836</v>
      </c>
      <c r="C385" s="159"/>
      <c r="D385" s="159"/>
      <c r="E385" s="159"/>
      <c r="F385" s="159"/>
      <c r="G385" s="159"/>
      <c r="H385" s="159"/>
      <c r="I385" s="155">
        <f t="shared" si="38"/>
        <v>0</v>
      </c>
      <c r="J385" s="158"/>
    </row>
    <row r="386" spans="1:10" ht="12.75" x14ac:dyDescent="0.2">
      <c r="A386" s="85" t="s">
        <v>761</v>
      </c>
      <c r="B386" s="83" t="s">
        <v>837</v>
      </c>
      <c r="C386" s="172"/>
      <c r="D386" s="172"/>
      <c r="E386" s="172"/>
      <c r="F386" s="172"/>
      <c r="G386" s="172"/>
      <c r="H386" s="172"/>
      <c r="I386" s="155">
        <f t="shared" si="38"/>
        <v>0</v>
      </c>
      <c r="J386" s="171"/>
    </row>
    <row r="387" spans="1:10" ht="12.75" x14ac:dyDescent="0.2">
      <c r="A387" s="95" t="s">
        <v>838</v>
      </c>
      <c r="B387" s="91" t="s">
        <v>839</v>
      </c>
      <c r="C387" s="162">
        <f t="shared" ref="C387:H387" si="51">C388+C389+C390</f>
        <v>0</v>
      </c>
      <c r="D387" s="162">
        <f t="shared" si="51"/>
        <v>0</v>
      </c>
      <c r="E387" s="162">
        <f t="shared" si="51"/>
        <v>0</v>
      </c>
      <c r="F387" s="162">
        <f t="shared" si="51"/>
        <v>0</v>
      </c>
      <c r="G387" s="162">
        <f t="shared" si="51"/>
        <v>0</v>
      </c>
      <c r="H387" s="162">
        <f t="shared" si="51"/>
        <v>0</v>
      </c>
      <c r="I387" s="162">
        <f t="shared" si="38"/>
        <v>0</v>
      </c>
      <c r="J387" s="240">
        <f>J388+J389+J390</f>
        <v>0</v>
      </c>
    </row>
    <row r="388" spans="1:10" ht="12.75" x14ac:dyDescent="0.2">
      <c r="A388" s="85" t="s">
        <v>784</v>
      </c>
      <c r="B388" s="83" t="s">
        <v>840</v>
      </c>
      <c r="C388" s="159"/>
      <c r="D388" s="159"/>
      <c r="E388" s="159"/>
      <c r="F388" s="159"/>
      <c r="G388" s="159"/>
      <c r="H388" s="159"/>
      <c r="I388" s="155">
        <f t="shared" si="38"/>
        <v>0</v>
      </c>
      <c r="J388" s="158"/>
    </row>
    <row r="389" spans="1:10" ht="12.75" x14ac:dyDescent="0.2">
      <c r="A389" s="85" t="s">
        <v>841</v>
      </c>
      <c r="B389" s="83" t="s">
        <v>842</v>
      </c>
      <c r="C389" s="159"/>
      <c r="D389" s="159"/>
      <c r="E389" s="159"/>
      <c r="F389" s="159"/>
      <c r="G389" s="159"/>
      <c r="H389" s="159"/>
      <c r="I389" s="155">
        <f t="shared" si="38"/>
        <v>0</v>
      </c>
      <c r="J389" s="158"/>
    </row>
    <row r="390" spans="1:10" ht="12.75" x14ac:dyDescent="0.2">
      <c r="A390" s="85" t="s">
        <v>843</v>
      </c>
      <c r="B390" s="83" t="s">
        <v>844</v>
      </c>
      <c r="C390" s="172"/>
      <c r="D390" s="172"/>
      <c r="E390" s="172"/>
      <c r="F390" s="172"/>
      <c r="G390" s="172"/>
      <c r="H390" s="172"/>
      <c r="I390" s="155">
        <f t="shared" si="38"/>
        <v>0</v>
      </c>
      <c r="J390" s="171"/>
    </row>
    <row r="391" spans="1:10" ht="22.5" x14ac:dyDescent="0.2">
      <c r="A391" s="98" t="s">
        <v>845</v>
      </c>
      <c r="B391" s="91" t="s">
        <v>846</v>
      </c>
      <c r="C391" s="162">
        <f t="shared" ref="C391:H391" si="52">C392+C393+C394</f>
        <v>0</v>
      </c>
      <c r="D391" s="162">
        <f t="shared" si="52"/>
        <v>0</v>
      </c>
      <c r="E391" s="162">
        <f t="shared" si="52"/>
        <v>0</v>
      </c>
      <c r="F391" s="162">
        <f t="shared" si="52"/>
        <v>0</v>
      </c>
      <c r="G391" s="162">
        <f t="shared" si="52"/>
        <v>0</v>
      </c>
      <c r="H391" s="162">
        <f t="shared" si="52"/>
        <v>0</v>
      </c>
      <c r="I391" s="162">
        <f t="shared" si="38"/>
        <v>0</v>
      </c>
      <c r="J391" s="240">
        <f>J392+J393+J394</f>
        <v>0</v>
      </c>
    </row>
    <row r="392" spans="1:10" ht="12.75" x14ac:dyDescent="0.2">
      <c r="A392" s="85" t="s">
        <v>784</v>
      </c>
      <c r="B392" s="83" t="s">
        <v>847</v>
      </c>
      <c r="C392" s="159"/>
      <c r="D392" s="159"/>
      <c r="E392" s="159"/>
      <c r="F392" s="159"/>
      <c r="G392" s="159"/>
      <c r="H392" s="159"/>
      <c r="I392" s="155">
        <f t="shared" si="38"/>
        <v>0</v>
      </c>
      <c r="J392" s="158"/>
    </row>
    <row r="393" spans="1:10" ht="12.75" x14ac:dyDescent="0.2">
      <c r="A393" s="85" t="s">
        <v>841</v>
      </c>
      <c r="B393" s="83" t="s">
        <v>848</v>
      </c>
      <c r="C393" s="159"/>
      <c r="D393" s="159"/>
      <c r="E393" s="159"/>
      <c r="F393" s="159"/>
      <c r="G393" s="159"/>
      <c r="H393" s="159"/>
      <c r="I393" s="155">
        <f t="shared" si="38"/>
        <v>0</v>
      </c>
      <c r="J393" s="158"/>
    </row>
    <row r="394" spans="1:10" ht="12.75" x14ac:dyDescent="0.2">
      <c r="A394" s="85" t="s">
        <v>843</v>
      </c>
      <c r="B394" s="83" t="s">
        <v>849</v>
      </c>
      <c r="C394" s="172"/>
      <c r="D394" s="172"/>
      <c r="E394" s="172"/>
      <c r="F394" s="172"/>
      <c r="G394" s="172"/>
      <c r="H394" s="172"/>
      <c r="I394" s="155">
        <f t="shared" si="38"/>
        <v>0</v>
      </c>
      <c r="J394" s="171"/>
    </row>
    <row r="395" spans="1:10" ht="33.75" x14ac:dyDescent="0.2">
      <c r="A395" s="96" t="s">
        <v>850</v>
      </c>
      <c r="B395" s="91" t="s">
        <v>851</v>
      </c>
      <c r="C395" s="162">
        <f t="shared" ref="C395:H395" si="53">C396+C397+C398</f>
        <v>0</v>
      </c>
      <c r="D395" s="162">
        <f t="shared" si="53"/>
        <v>0</v>
      </c>
      <c r="E395" s="162">
        <f t="shared" si="53"/>
        <v>0</v>
      </c>
      <c r="F395" s="162">
        <f t="shared" si="53"/>
        <v>0</v>
      </c>
      <c r="G395" s="162">
        <f t="shared" si="53"/>
        <v>0</v>
      </c>
      <c r="H395" s="162">
        <f t="shared" si="53"/>
        <v>0</v>
      </c>
      <c r="I395" s="162">
        <f t="shared" si="38"/>
        <v>0</v>
      </c>
      <c r="J395" s="240">
        <f>J396+J397+J398</f>
        <v>0</v>
      </c>
    </row>
    <row r="396" spans="1:10" ht="12.75" x14ac:dyDescent="0.2">
      <c r="A396" s="85" t="s">
        <v>784</v>
      </c>
      <c r="B396" s="83" t="s">
        <v>852</v>
      </c>
      <c r="C396" s="159"/>
      <c r="D396" s="159"/>
      <c r="E396" s="159"/>
      <c r="F396" s="159"/>
      <c r="G396" s="159"/>
      <c r="H396" s="159"/>
      <c r="I396" s="155">
        <f t="shared" si="38"/>
        <v>0</v>
      </c>
      <c r="J396" s="158"/>
    </row>
    <row r="397" spans="1:10" ht="12.75" x14ac:dyDescent="0.2">
      <c r="A397" s="85" t="s">
        <v>786</v>
      </c>
      <c r="B397" s="83" t="s">
        <v>853</v>
      </c>
      <c r="C397" s="159"/>
      <c r="D397" s="159"/>
      <c r="E397" s="159"/>
      <c r="F397" s="159"/>
      <c r="G397" s="159"/>
      <c r="H397" s="159"/>
      <c r="I397" s="155">
        <f t="shared" si="38"/>
        <v>0</v>
      </c>
      <c r="J397" s="158"/>
    </row>
    <row r="398" spans="1:10" ht="12.75" x14ac:dyDescent="0.2">
      <c r="A398" s="85" t="s">
        <v>761</v>
      </c>
      <c r="B398" s="83" t="s">
        <v>854</v>
      </c>
      <c r="C398" s="172"/>
      <c r="D398" s="172"/>
      <c r="E398" s="172"/>
      <c r="F398" s="172"/>
      <c r="G398" s="172"/>
      <c r="H398" s="172"/>
      <c r="I398" s="155">
        <f t="shared" si="38"/>
        <v>0</v>
      </c>
      <c r="J398" s="171"/>
    </row>
    <row r="399" spans="1:10" ht="33.75" x14ac:dyDescent="0.2">
      <c r="A399" s="96" t="s">
        <v>855</v>
      </c>
      <c r="B399" s="91" t="s">
        <v>856</v>
      </c>
      <c r="C399" s="162">
        <f t="shared" ref="C399:H399" si="54">C400+C401+C402+C403</f>
        <v>0</v>
      </c>
      <c r="D399" s="162">
        <f t="shared" si="54"/>
        <v>0</v>
      </c>
      <c r="E399" s="162">
        <f t="shared" si="54"/>
        <v>0</v>
      </c>
      <c r="F399" s="162">
        <f t="shared" si="54"/>
        <v>0</v>
      </c>
      <c r="G399" s="162">
        <f t="shared" si="54"/>
        <v>0</v>
      </c>
      <c r="H399" s="162">
        <f t="shared" si="54"/>
        <v>0</v>
      </c>
      <c r="I399" s="162">
        <f t="shared" ref="I399:I461" si="55">G399-H399</f>
        <v>0</v>
      </c>
      <c r="J399" s="240">
        <f>J400+J401+J402+J403</f>
        <v>0</v>
      </c>
    </row>
    <row r="400" spans="1:10" ht="12.75" x14ac:dyDescent="0.2">
      <c r="A400" s="85" t="s">
        <v>784</v>
      </c>
      <c r="B400" s="83" t="s">
        <v>857</v>
      </c>
      <c r="C400" s="159"/>
      <c r="D400" s="159"/>
      <c r="E400" s="159"/>
      <c r="F400" s="159"/>
      <c r="G400" s="159"/>
      <c r="H400" s="159"/>
      <c r="I400" s="155">
        <f t="shared" si="55"/>
        <v>0</v>
      </c>
      <c r="J400" s="158"/>
    </row>
    <row r="401" spans="1:10" ht="12.75" x14ac:dyDescent="0.2">
      <c r="A401" s="85" t="s">
        <v>786</v>
      </c>
      <c r="B401" s="83" t="s">
        <v>858</v>
      </c>
      <c r="C401" s="159"/>
      <c r="D401" s="159"/>
      <c r="E401" s="159"/>
      <c r="F401" s="159"/>
      <c r="G401" s="159"/>
      <c r="H401" s="159"/>
      <c r="I401" s="155">
        <f t="shared" si="55"/>
        <v>0</v>
      </c>
      <c r="J401" s="158"/>
    </row>
    <row r="402" spans="1:10" ht="12.75" x14ac:dyDescent="0.2">
      <c r="A402" s="85" t="s">
        <v>761</v>
      </c>
      <c r="B402" s="83" t="s">
        <v>859</v>
      </c>
      <c r="C402" s="181"/>
      <c r="D402" s="176"/>
      <c r="E402" s="176"/>
      <c r="F402" s="176"/>
      <c r="G402" s="176"/>
      <c r="H402" s="176"/>
      <c r="I402" s="155">
        <f t="shared" si="55"/>
        <v>0</v>
      </c>
      <c r="J402" s="175"/>
    </row>
    <row r="403" spans="1:10" ht="12.75" x14ac:dyDescent="0.2">
      <c r="A403" s="248" t="s">
        <v>860</v>
      </c>
      <c r="B403" s="224" t="s">
        <v>861</v>
      </c>
      <c r="C403" s="181"/>
      <c r="D403" s="176"/>
      <c r="E403" s="176"/>
      <c r="F403" s="176"/>
      <c r="G403" s="176"/>
      <c r="H403" s="176"/>
      <c r="I403" s="155">
        <f t="shared" si="55"/>
        <v>0</v>
      </c>
      <c r="J403" s="175"/>
    </row>
    <row r="404" spans="1:10" ht="33.75" x14ac:dyDescent="0.2">
      <c r="A404" s="96" t="s">
        <v>862</v>
      </c>
      <c r="B404" s="91" t="s">
        <v>863</v>
      </c>
      <c r="C404" s="176"/>
      <c r="D404" s="176"/>
      <c r="E404" s="176"/>
      <c r="F404" s="176"/>
      <c r="G404" s="176"/>
      <c r="H404" s="176"/>
      <c r="I404" s="155">
        <f t="shared" si="55"/>
        <v>0</v>
      </c>
      <c r="J404" s="175"/>
    </row>
    <row r="405" spans="1:10" ht="56.25" x14ac:dyDescent="0.2">
      <c r="A405" s="96" t="s">
        <v>864</v>
      </c>
      <c r="B405" s="91" t="s">
        <v>865</v>
      </c>
      <c r="C405" s="165">
        <f t="shared" ref="C405:H405" si="56">C406+C407</f>
        <v>0</v>
      </c>
      <c r="D405" s="165">
        <f t="shared" si="56"/>
        <v>0</v>
      </c>
      <c r="E405" s="165">
        <f t="shared" si="56"/>
        <v>0</v>
      </c>
      <c r="F405" s="165">
        <f t="shared" si="56"/>
        <v>0</v>
      </c>
      <c r="G405" s="165">
        <f t="shared" si="56"/>
        <v>0</v>
      </c>
      <c r="H405" s="165">
        <f t="shared" si="56"/>
        <v>0</v>
      </c>
      <c r="I405" s="165">
        <f t="shared" si="55"/>
        <v>0</v>
      </c>
      <c r="J405" s="198">
        <f>J406+J407</f>
        <v>0</v>
      </c>
    </row>
    <row r="406" spans="1:10" s="76" customFormat="1" ht="45" x14ac:dyDescent="0.2">
      <c r="A406" s="249" t="s">
        <v>866</v>
      </c>
      <c r="B406" s="83" t="s">
        <v>867</v>
      </c>
      <c r="C406" s="176"/>
      <c r="D406" s="176"/>
      <c r="E406" s="176"/>
      <c r="F406" s="176"/>
      <c r="G406" s="176"/>
      <c r="H406" s="176"/>
      <c r="I406" s="155">
        <f t="shared" si="55"/>
        <v>0</v>
      </c>
      <c r="J406" s="175"/>
    </row>
    <row r="407" spans="1:10" s="76" customFormat="1" ht="45" x14ac:dyDescent="0.2">
      <c r="A407" s="249" t="s">
        <v>868</v>
      </c>
      <c r="B407" s="83" t="s">
        <v>869</v>
      </c>
      <c r="C407" s="176"/>
      <c r="D407" s="176"/>
      <c r="E407" s="176"/>
      <c r="F407" s="176"/>
      <c r="G407" s="176"/>
      <c r="H407" s="176"/>
      <c r="I407" s="155">
        <f t="shared" si="55"/>
        <v>0</v>
      </c>
      <c r="J407" s="175"/>
    </row>
    <row r="408" spans="1:10" s="76" customFormat="1" ht="45" x14ac:dyDescent="0.2">
      <c r="A408" s="96" t="s">
        <v>870</v>
      </c>
      <c r="B408" s="91" t="s">
        <v>871</v>
      </c>
      <c r="C408" s="172"/>
      <c r="D408" s="172"/>
      <c r="E408" s="172"/>
      <c r="F408" s="172"/>
      <c r="G408" s="172"/>
      <c r="H408" s="172"/>
      <c r="I408" s="155">
        <f t="shared" si="55"/>
        <v>0</v>
      </c>
      <c r="J408" s="171"/>
    </row>
    <row r="409" spans="1:10" s="76" customFormat="1" ht="22.5" x14ac:dyDescent="0.2">
      <c r="A409" s="99" t="s">
        <v>664</v>
      </c>
      <c r="B409" s="91" t="s">
        <v>872</v>
      </c>
      <c r="C409" s="172"/>
      <c r="D409" s="172"/>
      <c r="E409" s="172"/>
      <c r="F409" s="172"/>
      <c r="G409" s="172"/>
      <c r="H409" s="172"/>
      <c r="I409" s="155">
        <f t="shared" si="55"/>
        <v>0</v>
      </c>
      <c r="J409" s="171"/>
    </row>
    <row r="410" spans="1:10" s="76" customFormat="1" ht="45" x14ac:dyDescent="0.2">
      <c r="A410" s="99" t="s">
        <v>873</v>
      </c>
      <c r="B410" s="91" t="s">
        <v>874</v>
      </c>
      <c r="C410" s="155">
        <f t="shared" ref="C410:H410" si="57">C411+C412+C413</f>
        <v>0</v>
      </c>
      <c r="D410" s="155">
        <f t="shared" si="57"/>
        <v>0</v>
      </c>
      <c r="E410" s="155">
        <f t="shared" si="57"/>
        <v>0</v>
      </c>
      <c r="F410" s="155">
        <f t="shared" si="57"/>
        <v>0</v>
      </c>
      <c r="G410" s="155">
        <f t="shared" si="57"/>
        <v>0</v>
      </c>
      <c r="H410" s="155">
        <f t="shared" si="57"/>
        <v>0</v>
      </c>
      <c r="I410" s="155">
        <f t="shared" si="55"/>
        <v>0</v>
      </c>
      <c r="J410" s="177">
        <f>J411+J412+J413</f>
        <v>0</v>
      </c>
    </row>
    <row r="411" spans="1:10" s="76" customFormat="1" ht="11.25" x14ac:dyDescent="0.2">
      <c r="A411" s="100" t="s">
        <v>875</v>
      </c>
      <c r="B411" s="91" t="s">
        <v>876</v>
      </c>
      <c r="C411" s="172"/>
      <c r="D411" s="176"/>
      <c r="E411" s="176"/>
      <c r="F411" s="176"/>
      <c r="G411" s="176"/>
      <c r="H411" s="176"/>
      <c r="I411" s="155">
        <f t="shared" si="55"/>
        <v>0</v>
      </c>
      <c r="J411" s="175"/>
    </row>
    <row r="412" spans="1:10" s="76" customFormat="1" ht="11.25" x14ac:dyDescent="0.2">
      <c r="A412" s="100" t="s">
        <v>877</v>
      </c>
      <c r="B412" s="91" t="s">
        <v>878</v>
      </c>
      <c r="C412" s="172"/>
      <c r="D412" s="176"/>
      <c r="E412" s="176"/>
      <c r="F412" s="176"/>
      <c r="G412" s="176"/>
      <c r="H412" s="176"/>
      <c r="I412" s="155">
        <f t="shared" si="55"/>
        <v>0</v>
      </c>
      <c r="J412" s="175"/>
    </row>
    <row r="413" spans="1:10" s="76" customFormat="1" ht="11.25" x14ac:dyDescent="0.2">
      <c r="A413" s="100" t="s">
        <v>879</v>
      </c>
      <c r="B413" s="91" t="s">
        <v>880</v>
      </c>
      <c r="C413" s="172"/>
      <c r="D413" s="172"/>
      <c r="E413" s="172"/>
      <c r="F413" s="172"/>
      <c r="G413" s="172"/>
      <c r="H413" s="172"/>
      <c r="I413" s="155">
        <f t="shared" si="55"/>
        <v>0</v>
      </c>
      <c r="J413" s="171"/>
    </row>
    <row r="414" spans="1:10" s="76" customFormat="1" ht="22.5" x14ac:dyDescent="0.2">
      <c r="A414" s="99" t="s">
        <v>881</v>
      </c>
      <c r="B414" s="91" t="s">
        <v>882</v>
      </c>
      <c r="C414" s="155">
        <f t="shared" ref="C414:H414" si="58">C415+C416+C417</f>
        <v>0</v>
      </c>
      <c r="D414" s="155">
        <f t="shared" si="58"/>
        <v>0</v>
      </c>
      <c r="E414" s="155">
        <f t="shared" si="58"/>
        <v>0</v>
      </c>
      <c r="F414" s="155">
        <f t="shared" si="58"/>
        <v>0</v>
      </c>
      <c r="G414" s="155">
        <f t="shared" si="58"/>
        <v>0</v>
      </c>
      <c r="H414" s="155">
        <f t="shared" si="58"/>
        <v>0</v>
      </c>
      <c r="I414" s="155">
        <f t="shared" si="55"/>
        <v>0</v>
      </c>
      <c r="J414" s="177">
        <f>J415+J416+J417</f>
        <v>0</v>
      </c>
    </row>
    <row r="415" spans="1:10" s="76" customFormat="1" ht="11.25" x14ac:dyDescent="0.2">
      <c r="A415" s="100" t="s">
        <v>883</v>
      </c>
      <c r="B415" s="91" t="s">
        <v>884</v>
      </c>
      <c r="C415" s="172"/>
      <c r="D415" s="176"/>
      <c r="E415" s="176"/>
      <c r="F415" s="176"/>
      <c r="G415" s="176"/>
      <c r="H415" s="176"/>
      <c r="I415" s="155">
        <f t="shared" si="55"/>
        <v>0</v>
      </c>
      <c r="J415" s="175"/>
    </row>
    <row r="416" spans="1:10" s="76" customFormat="1" ht="11.25" x14ac:dyDescent="0.2">
      <c r="A416" s="100" t="s">
        <v>877</v>
      </c>
      <c r="B416" s="91" t="s">
        <v>885</v>
      </c>
      <c r="C416" s="172"/>
      <c r="D416" s="176"/>
      <c r="E416" s="176"/>
      <c r="F416" s="176"/>
      <c r="G416" s="176"/>
      <c r="H416" s="176"/>
      <c r="I416" s="155">
        <f t="shared" si="55"/>
        <v>0</v>
      </c>
      <c r="J416" s="175"/>
    </row>
    <row r="417" spans="1:10" s="76" customFormat="1" ht="11.25" x14ac:dyDescent="0.2">
      <c r="A417" s="100" t="s">
        <v>879</v>
      </c>
      <c r="B417" s="91" t="s">
        <v>886</v>
      </c>
      <c r="C417" s="172"/>
      <c r="D417" s="172"/>
      <c r="E417" s="172"/>
      <c r="F417" s="172"/>
      <c r="G417" s="172"/>
      <c r="H417" s="172"/>
      <c r="I417" s="155">
        <f t="shared" si="55"/>
        <v>0</v>
      </c>
      <c r="J417" s="171"/>
    </row>
    <row r="418" spans="1:10" s="76" customFormat="1" ht="22.5" x14ac:dyDescent="0.2">
      <c r="A418" s="99" t="s">
        <v>887</v>
      </c>
      <c r="B418" s="91" t="s">
        <v>888</v>
      </c>
      <c r="C418" s="155">
        <f t="shared" ref="C418:H418" si="59">C419+C420+C421</f>
        <v>0</v>
      </c>
      <c r="D418" s="155">
        <f t="shared" si="59"/>
        <v>0</v>
      </c>
      <c r="E418" s="155">
        <f t="shared" si="59"/>
        <v>0</v>
      </c>
      <c r="F418" s="155">
        <f t="shared" si="59"/>
        <v>0</v>
      </c>
      <c r="G418" s="155">
        <f t="shared" si="59"/>
        <v>0</v>
      </c>
      <c r="H418" s="155">
        <f t="shared" si="59"/>
        <v>0</v>
      </c>
      <c r="I418" s="155">
        <f t="shared" si="55"/>
        <v>0</v>
      </c>
      <c r="J418" s="177">
        <f>J419+J420+J421</f>
        <v>0</v>
      </c>
    </row>
    <row r="419" spans="1:10" s="76" customFormat="1" ht="11.25" x14ac:dyDescent="0.2">
      <c r="A419" s="100" t="s">
        <v>883</v>
      </c>
      <c r="B419" s="91" t="s">
        <v>889</v>
      </c>
      <c r="C419" s="172"/>
      <c r="D419" s="176"/>
      <c r="E419" s="176"/>
      <c r="F419" s="176"/>
      <c r="G419" s="176"/>
      <c r="H419" s="176"/>
      <c r="I419" s="155">
        <f t="shared" si="55"/>
        <v>0</v>
      </c>
      <c r="J419" s="175"/>
    </row>
    <row r="420" spans="1:10" s="76" customFormat="1" ht="11.25" x14ac:dyDescent="0.2">
      <c r="A420" s="100" t="s">
        <v>877</v>
      </c>
      <c r="B420" s="91" t="s">
        <v>890</v>
      </c>
      <c r="C420" s="172"/>
      <c r="D420" s="176"/>
      <c r="E420" s="176"/>
      <c r="F420" s="176"/>
      <c r="G420" s="176"/>
      <c r="H420" s="176"/>
      <c r="I420" s="155">
        <f t="shared" si="55"/>
        <v>0</v>
      </c>
      <c r="J420" s="175"/>
    </row>
    <row r="421" spans="1:10" s="76" customFormat="1" ht="11.25" x14ac:dyDescent="0.2">
      <c r="A421" s="100" t="s">
        <v>879</v>
      </c>
      <c r="B421" s="91" t="s">
        <v>891</v>
      </c>
      <c r="C421" s="172"/>
      <c r="D421" s="172"/>
      <c r="E421" s="172"/>
      <c r="F421" s="172"/>
      <c r="G421" s="172"/>
      <c r="H421" s="172"/>
      <c r="I421" s="155">
        <f t="shared" si="55"/>
        <v>0</v>
      </c>
      <c r="J421" s="171"/>
    </row>
    <row r="422" spans="1:10" s="76" customFormat="1" ht="33.75" x14ac:dyDescent="0.2">
      <c r="A422" s="99" t="s">
        <v>892</v>
      </c>
      <c r="B422" s="91" t="s">
        <v>893</v>
      </c>
      <c r="C422" s="155">
        <f t="shared" ref="C422:H422" si="60">C423+C424+C425</f>
        <v>0</v>
      </c>
      <c r="D422" s="155">
        <f t="shared" si="60"/>
        <v>0</v>
      </c>
      <c r="E422" s="155">
        <f t="shared" si="60"/>
        <v>0</v>
      </c>
      <c r="F422" s="155">
        <f t="shared" si="60"/>
        <v>0</v>
      </c>
      <c r="G422" s="155">
        <f t="shared" si="60"/>
        <v>0</v>
      </c>
      <c r="H422" s="155">
        <f t="shared" si="60"/>
        <v>0</v>
      </c>
      <c r="I422" s="155">
        <f t="shared" si="55"/>
        <v>0</v>
      </c>
      <c r="J422" s="177">
        <f>J423+J424+J425</f>
        <v>0</v>
      </c>
    </row>
    <row r="423" spans="1:10" s="76" customFormat="1" ht="11.25" x14ac:dyDescent="0.2">
      <c r="A423" s="100" t="s">
        <v>883</v>
      </c>
      <c r="B423" s="91" t="s">
        <v>894</v>
      </c>
      <c r="C423" s="172"/>
      <c r="D423" s="176"/>
      <c r="E423" s="176"/>
      <c r="F423" s="176"/>
      <c r="G423" s="176"/>
      <c r="H423" s="176"/>
      <c r="I423" s="155">
        <f t="shared" si="55"/>
        <v>0</v>
      </c>
      <c r="J423" s="175"/>
    </row>
    <row r="424" spans="1:10" s="76" customFormat="1" ht="11.25" x14ac:dyDescent="0.2">
      <c r="A424" s="100" t="s">
        <v>877</v>
      </c>
      <c r="B424" s="91" t="s">
        <v>895</v>
      </c>
      <c r="C424" s="172"/>
      <c r="D424" s="176"/>
      <c r="E424" s="176"/>
      <c r="F424" s="176"/>
      <c r="G424" s="176"/>
      <c r="H424" s="176"/>
      <c r="I424" s="155">
        <f t="shared" si="55"/>
        <v>0</v>
      </c>
      <c r="J424" s="175"/>
    </row>
    <row r="425" spans="1:10" s="76" customFormat="1" ht="11.25" x14ac:dyDescent="0.2">
      <c r="A425" s="100" t="s">
        <v>879</v>
      </c>
      <c r="B425" s="91" t="s">
        <v>896</v>
      </c>
      <c r="C425" s="172"/>
      <c r="D425" s="172"/>
      <c r="E425" s="172"/>
      <c r="F425" s="172"/>
      <c r="G425" s="172"/>
      <c r="H425" s="172"/>
      <c r="I425" s="155">
        <f t="shared" si="55"/>
        <v>0</v>
      </c>
      <c r="J425" s="171"/>
    </row>
    <row r="426" spans="1:10" ht="12.75" x14ac:dyDescent="0.2">
      <c r="A426" s="100" t="s">
        <v>763</v>
      </c>
      <c r="B426" s="91" t="s">
        <v>897</v>
      </c>
      <c r="C426" s="172"/>
      <c r="D426" s="172"/>
      <c r="E426" s="172"/>
      <c r="F426" s="172"/>
      <c r="G426" s="172"/>
      <c r="H426" s="172"/>
      <c r="I426" s="155">
        <f t="shared" si="55"/>
        <v>0</v>
      </c>
      <c r="J426" s="171"/>
    </row>
    <row r="427" spans="1:10" ht="22.5" x14ac:dyDescent="0.2">
      <c r="A427" s="100" t="s">
        <v>898</v>
      </c>
      <c r="B427" s="91" t="s">
        <v>899</v>
      </c>
      <c r="C427" s="172"/>
      <c r="D427" s="172"/>
      <c r="E427" s="172"/>
      <c r="F427" s="172"/>
      <c r="G427" s="172"/>
      <c r="H427" s="172"/>
      <c r="I427" s="155">
        <f t="shared" si="55"/>
        <v>0</v>
      </c>
      <c r="J427" s="171"/>
    </row>
    <row r="428" spans="1:10" ht="67.5" x14ac:dyDescent="0.2">
      <c r="A428" s="101" t="s">
        <v>900</v>
      </c>
      <c r="B428" s="91" t="s">
        <v>901</v>
      </c>
      <c r="C428" s="155">
        <f t="shared" ref="C428:H428" si="61">C429+C430</f>
        <v>0</v>
      </c>
      <c r="D428" s="155">
        <f t="shared" si="61"/>
        <v>0</v>
      </c>
      <c r="E428" s="155">
        <f t="shared" si="61"/>
        <v>0</v>
      </c>
      <c r="F428" s="155">
        <f t="shared" si="61"/>
        <v>0</v>
      </c>
      <c r="G428" s="155">
        <f t="shared" si="61"/>
        <v>0</v>
      </c>
      <c r="H428" s="155">
        <f t="shared" si="61"/>
        <v>0</v>
      </c>
      <c r="I428" s="155">
        <f t="shared" si="55"/>
        <v>0</v>
      </c>
      <c r="J428" s="177">
        <f>J429+J430</f>
        <v>0</v>
      </c>
    </row>
    <row r="429" spans="1:10" ht="56.25" x14ac:dyDescent="0.2">
      <c r="A429" s="250" t="s">
        <v>902</v>
      </c>
      <c r="B429" s="83" t="s">
        <v>903</v>
      </c>
      <c r="C429" s="172"/>
      <c r="D429" s="172"/>
      <c r="E429" s="172"/>
      <c r="F429" s="172"/>
      <c r="G429" s="172"/>
      <c r="H429" s="172"/>
      <c r="I429" s="155">
        <f t="shared" si="55"/>
        <v>0</v>
      </c>
      <c r="J429" s="171"/>
    </row>
    <row r="430" spans="1:10" ht="56.25" x14ac:dyDescent="0.2">
      <c r="A430" s="251" t="s">
        <v>904</v>
      </c>
      <c r="B430" s="83" t="s">
        <v>905</v>
      </c>
      <c r="C430" s="172"/>
      <c r="D430" s="172"/>
      <c r="E430" s="172"/>
      <c r="F430" s="172"/>
      <c r="G430" s="172"/>
      <c r="H430" s="172"/>
      <c r="I430" s="155">
        <f t="shared" si="55"/>
        <v>0</v>
      </c>
      <c r="J430" s="171"/>
    </row>
    <row r="431" spans="1:10" ht="22.5" x14ac:dyDescent="0.2">
      <c r="A431" s="101" t="s">
        <v>906</v>
      </c>
      <c r="B431" s="91">
        <v>56.35</v>
      </c>
      <c r="C431" s="172"/>
      <c r="D431" s="172"/>
      <c r="E431" s="172"/>
      <c r="F431" s="172"/>
      <c r="G431" s="172"/>
      <c r="H431" s="172"/>
      <c r="I431" s="155">
        <f t="shared" si="55"/>
        <v>0</v>
      </c>
      <c r="J431" s="171"/>
    </row>
    <row r="432" spans="1:10" ht="33.75" x14ac:dyDescent="0.2">
      <c r="A432" s="252" t="s">
        <v>907</v>
      </c>
      <c r="B432" s="222" t="s">
        <v>908</v>
      </c>
      <c r="C432" s="172"/>
      <c r="D432" s="172"/>
      <c r="E432" s="172"/>
      <c r="F432" s="172"/>
      <c r="G432" s="172"/>
      <c r="H432" s="172"/>
      <c r="I432" s="155">
        <f t="shared" si="55"/>
        <v>0</v>
      </c>
      <c r="J432" s="171"/>
    </row>
    <row r="433" spans="1:10" ht="33.75" x14ac:dyDescent="0.2">
      <c r="A433" s="252" t="s">
        <v>909</v>
      </c>
      <c r="B433" s="222" t="s">
        <v>910</v>
      </c>
      <c r="C433" s="172"/>
      <c r="D433" s="172"/>
      <c r="E433" s="172"/>
      <c r="F433" s="172"/>
      <c r="G433" s="172"/>
      <c r="H433" s="172"/>
      <c r="I433" s="155">
        <f t="shared" si="55"/>
        <v>0</v>
      </c>
      <c r="J433" s="171"/>
    </row>
    <row r="434" spans="1:10" ht="33.75" x14ac:dyDescent="0.2">
      <c r="A434" s="252" t="s">
        <v>911</v>
      </c>
      <c r="B434" s="222" t="s">
        <v>912</v>
      </c>
      <c r="C434" s="172"/>
      <c r="D434" s="172"/>
      <c r="E434" s="172"/>
      <c r="F434" s="172"/>
      <c r="G434" s="172"/>
      <c r="H434" s="172"/>
      <c r="I434" s="155">
        <f t="shared" si="55"/>
        <v>0</v>
      </c>
      <c r="J434" s="171"/>
    </row>
    <row r="435" spans="1:10" ht="22.5" x14ac:dyDescent="0.2">
      <c r="A435" s="101" t="s">
        <v>913</v>
      </c>
      <c r="B435" s="91">
        <v>56.39</v>
      </c>
      <c r="C435" s="172"/>
      <c r="D435" s="159"/>
      <c r="E435" s="172"/>
      <c r="F435" s="172"/>
      <c r="G435" s="172"/>
      <c r="H435" s="172"/>
      <c r="I435" s="155">
        <f t="shared" si="55"/>
        <v>0</v>
      </c>
      <c r="J435" s="171"/>
    </row>
    <row r="436" spans="1:10" ht="12.75" x14ac:dyDescent="0.2">
      <c r="A436" s="253" t="s">
        <v>1113</v>
      </c>
      <c r="B436" s="228" t="s">
        <v>914</v>
      </c>
      <c r="C436" s="155">
        <f t="shared" ref="C436:H436" si="62">C437</f>
        <v>0</v>
      </c>
      <c r="D436" s="155">
        <f t="shared" si="62"/>
        <v>0</v>
      </c>
      <c r="E436" s="155">
        <f t="shared" si="62"/>
        <v>0</v>
      </c>
      <c r="F436" s="155">
        <f t="shared" si="62"/>
        <v>0</v>
      </c>
      <c r="G436" s="155">
        <f t="shared" si="62"/>
        <v>0</v>
      </c>
      <c r="H436" s="155">
        <f t="shared" si="62"/>
        <v>0</v>
      </c>
      <c r="I436" s="155">
        <f t="shared" si="55"/>
        <v>0</v>
      </c>
      <c r="J436" s="177">
        <f>J437</f>
        <v>0</v>
      </c>
    </row>
    <row r="437" spans="1:10" ht="12.75" x14ac:dyDescent="0.2">
      <c r="A437" s="253" t="s">
        <v>915</v>
      </c>
      <c r="B437" s="229" t="s">
        <v>916</v>
      </c>
      <c r="C437" s="172"/>
      <c r="D437" s="159"/>
      <c r="E437" s="172"/>
      <c r="F437" s="172"/>
      <c r="G437" s="172"/>
      <c r="H437" s="172"/>
      <c r="I437" s="155">
        <f t="shared" si="55"/>
        <v>0</v>
      </c>
      <c r="J437" s="171"/>
    </row>
    <row r="438" spans="1:10" ht="12.75" x14ac:dyDescent="0.2">
      <c r="A438" s="161" t="s">
        <v>917</v>
      </c>
      <c r="B438" s="160">
        <v>57</v>
      </c>
      <c r="C438" s="165">
        <f t="shared" ref="C438:H438" si="63">C439+C440</f>
        <v>0</v>
      </c>
      <c r="D438" s="165">
        <f t="shared" si="63"/>
        <v>0</v>
      </c>
      <c r="E438" s="165">
        <f t="shared" si="63"/>
        <v>0</v>
      </c>
      <c r="F438" s="165">
        <f t="shared" si="63"/>
        <v>0</v>
      </c>
      <c r="G438" s="165">
        <f t="shared" si="63"/>
        <v>0</v>
      </c>
      <c r="H438" s="165">
        <f t="shared" si="63"/>
        <v>0</v>
      </c>
      <c r="I438" s="165">
        <f t="shared" si="55"/>
        <v>0</v>
      </c>
      <c r="J438" s="198">
        <f>J439+J440</f>
        <v>0</v>
      </c>
    </row>
    <row r="439" spans="1:10" ht="12.75" x14ac:dyDescent="0.2">
      <c r="A439" s="157" t="s">
        <v>918</v>
      </c>
      <c r="B439" s="160">
        <v>57.01</v>
      </c>
      <c r="C439" s="172"/>
      <c r="D439" s="172"/>
      <c r="E439" s="172"/>
      <c r="F439" s="172"/>
      <c r="G439" s="172"/>
      <c r="H439" s="172"/>
      <c r="I439" s="155">
        <f t="shared" si="55"/>
        <v>0</v>
      </c>
      <c r="J439" s="171"/>
    </row>
    <row r="440" spans="1:10" ht="12.75" x14ac:dyDescent="0.2">
      <c r="A440" s="157" t="s">
        <v>919</v>
      </c>
      <c r="B440" s="160">
        <v>57.02</v>
      </c>
      <c r="C440" s="162">
        <f t="shared" ref="C440:H440" si="64">C441+C442+C443+C444</f>
        <v>0</v>
      </c>
      <c r="D440" s="162">
        <f t="shared" si="64"/>
        <v>0</v>
      </c>
      <c r="E440" s="162">
        <f t="shared" si="64"/>
        <v>0</v>
      </c>
      <c r="F440" s="162">
        <f t="shared" si="64"/>
        <v>0</v>
      </c>
      <c r="G440" s="162">
        <f t="shared" si="64"/>
        <v>0</v>
      </c>
      <c r="H440" s="162">
        <f t="shared" si="64"/>
        <v>0</v>
      </c>
      <c r="I440" s="162">
        <f t="shared" si="55"/>
        <v>0</v>
      </c>
      <c r="J440" s="240">
        <f>J441+J442+J443+J444</f>
        <v>0</v>
      </c>
    </row>
    <row r="441" spans="1:10" ht="12.75" x14ac:dyDescent="0.2">
      <c r="A441" s="164" t="s">
        <v>920</v>
      </c>
      <c r="B441" s="163" t="s">
        <v>921</v>
      </c>
      <c r="C441" s="159"/>
      <c r="D441" s="159"/>
      <c r="E441" s="159"/>
      <c r="F441" s="159"/>
      <c r="G441" s="159"/>
      <c r="H441" s="159"/>
      <c r="I441" s="155">
        <f t="shared" si="55"/>
        <v>0</v>
      </c>
      <c r="J441" s="158"/>
    </row>
    <row r="442" spans="1:10" ht="12.75" x14ac:dyDescent="0.2">
      <c r="A442" s="164" t="s">
        <v>922</v>
      </c>
      <c r="B442" s="163" t="s">
        <v>923</v>
      </c>
      <c r="C442" s="159"/>
      <c r="D442" s="159"/>
      <c r="E442" s="159"/>
      <c r="F442" s="159"/>
      <c r="G442" s="159"/>
      <c r="H442" s="159"/>
      <c r="I442" s="155">
        <f t="shared" si="55"/>
        <v>0</v>
      </c>
      <c r="J442" s="158"/>
    </row>
    <row r="443" spans="1:10" ht="12.75" x14ac:dyDescent="0.2">
      <c r="A443" s="164" t="s">
        <v>924</v>
      </c>
      <c r="B443" s="163" t="s">
        <v>925</v>
      </c>
      <c r="C443" s="159"/>
      <c r="D443" s="159"/>
      <c r="E443" s="159"/>
      <c r="F443" s="159"/>
      <c r="G443" s="159"/>
      <c r="H443" s="159"/>
      <c r="I443" s="155">
        <f t="shared" si="55"/>
        <v>0</v>
      </c>
      <c r="J443" s="158"/>
    </row>
    <row r="444" spans="1:10" ht="14.25" customHeight="1" x14ac:dyDescent="0.2">
      <c r="A444" s="164" t="s">
        <v>926</v>
      </c>
      <c r="B444" s="163" t="s">
        <v>927</v>
      </c>
      <c r="C444" s="159"/>
      <c r="D444" s="159"/>
      <c r="E444" s="159"/>
      <c r="F444" s="159"/>
      <c r="G444" s="159"/>
      <c r="H444" s="159"/>
      <c r="I444" s="155">
        <f t="shared" si="55"/>
        <v>0</v>
      </c>
      <c r="J444" s="158"/>
    </row>
    <row r="445" spans="1:10" ht="33.75" x14ac:dyDescent="0.2">
      <c r="A445" s="260" t="s">
        <v>1096</v>
      </c>
      <c r="B445" s="261">
        <v>58</v>
      </c>
      <c r="C445" s="162">
        <f t="shared" ref="C445:J445" si="65">C446+C450+C454+C458+C462</f>
        <v>0</v>
      </c>
      <c r="D445" s="162">
        <f t="shared" si="65"/>
        <v>0</v>
      </c>
      <c r="E445" s="162">
        <f t="shared" si="65"/>
        <v>0</v>
      </c>
      <c r="F445" s="162">
        <f t="shared" si="65"/>
        <v>0</v>
      </c>
      <c r="G445" s="162">
        <f t="shared" si="65"/>
        <v>0</v>
      </c>
      <c r="H445" s="162">
        <f t="shared" si="65"/>
        <v>0</v>
      </c>
      <c r="I445" s="162">
        <f t="shared" si="65"/>
        <v>0</v>
      </c>
      <c r="J445" s="240">
        <f t="shared" si="65"/>
        <v>0</v>
      </c>
    </row>
    <row r="446" spans="1:10" ht="12.75" x14ac:dyDescent="0.2">
      <c r="A446" s="262" t="s">
        <v>1095</v>
      </c>
      <c r="B446" s="263" t="s">
        <v>1094</v>
      </c>
      <c r="C446" s="162">
        <f t="shared" ref="C446:H446" si="66">C447+C448+C449</f>
        <v>0</v>
      </c>
      <c r="D446" s="162">
        <f t="shared" si="66"/>
        <v>0</v>
      </c>
      <c r="E446" s="162">
        <f t="shared" si="66"/>
        <v>0</v>
      </c>
      <c r="F446" s="162">
        <f t="shared" si="66"/>
        <v>0</v>
      </c>
      <c r="G446" s="162">
        <f t="shared" si="66"/>
        <v>0</v>
      </c>
      <c r="H446" s="162">
        <f t="shared" si="66"/>
        <v>0</v>
      </c>
      <c r="I446" s="162">
        <f t="shared" si="55"/>
        <v>0</v>
      </c>
      <c r="J446" s="240">
        <f>J447+J448+J449</f>
        <v>0</v>
      </c>
    </row>
    <row r="447" spans="1:10" ht="12.75" x14ac:dyDescent="0.2">
      <c r="A447" s="264" t="s">
        <v>928</v>
      </c>
      <c r="B447" s="263" t="s">
        <v>1093</v>
      </c>
      <c r="C447" s="159"/>
      <c r="D447" s="159"/>
      <c r="E447" s="159"/>
      <c r="F447" s="159"/>
      <c r="G447" s="159"/>
      <c r="H447" s="159"/>
      <c r="I447" s="155">
        <f t="shared" si="55"/>
        <v>0</v>
      </c>
      <c r="J447" s="158"/>
    </row>
    <row r="448" spans="1:10" ht="12.75" x14ac:dyDescent="0.2">
      <c r="A448" s="264" t="s">
        <v>929</v>
      </c>
      <c r="B448" s="263" t="s">
        <v>1092</v>
      </c>
      <c r="C448" s="159"/>
      <c r="D448" s="159"/>
      <c r="E448" s="159"/>
      <c r="F448" s="159"/>
      <c r="G448" s="159"/>
      <c r="H448" s="159"/>
      <c r="I448" s="155">
        <f t="shared" si="55"/>
        <v>0</v>
      </c>
      <c r="J448" s="158"/>
    </row>
    <row r="449" spans="1:10" ht="12.75" x14ac:dyDescent="0.2">
      <c r="A449" s="264" t="s">
        <v>930</v>
      </c>
      <c r="B449" s="263" t="s">
        <v>1091</v>
      </c>
      <c r="C449" s="159"/>
      <c r="D449" s="159"/>
      <c r="E449" s="159"/>
      <c r="F449" s="159"/>
      <c r="G449" s="159"/>
      <c r="H449" s="159"/>
      <c r="I449" s="155">
        <f t="shared" si="55"/>
        <v>0</v>
      </c>
      <c r="J449" s="158"/>
    </row>
    <row r="450" spans="1:10" ht="12.75" x14ac:dyDescent="0.2">
      <c r="A450" s="264" t="s">
        <v>1101</v>
      </c>
      <c r="B450" s="263" t="s">
        <v>1100</v>
      </c>
      <c r="C450" s="162">
        <f t="shared" ref="C450:H450" si="67">C451+C452+C453</f>
        <v>0</v>
      </c>
      <c r="D450" s="162">
        <f t="shared" si="67"/>
        <v>0</v>
      </c>
      <c r="E450" s="162">
        <f t="shared" si="67"/>
        <v>0</v>
      </c>
      <c r="F450" s="162">
        <f t="shared" si="67"/>
        <v>0</v>
      </c>
      <c r="G450" s="162">
        <f t="shared" si="67"/>
        <v>0</v>
      </c>
      <c r="H450" s="162">
        <f t="shared" si="67"/>
        <v>0</v>
      </c>
      <c r="I450" s="162">
        <f t="shared" si="55"/>
        <v>0</v>
      </c>
      <c r="J450" s="240">
        <f>J451+J452+J453</f>
        <v>0</v>
      </c>
    </row>
    <row r="451" spans="1:10" ht="12.75" x14ac:dyDescent="0.2">
      <c r="A451" s="264" t="s">
        <v>928</v>
      </c>
      <c r="B451" s="263" t="s">
        <v>1102</v>
      </c>
      <c r="C451" s="159"/>
      <c r="D451" s="159"/>
      <c r="E451" s="159"/>
      <c r="F451" s="159"/>
      <c r="G451" s="159"/>
      <c r="H451" s="159"/>
      <c r="I451" s="155">
        <f t="shared" si="55"/>
        <v>0</v>
      </c>
      <c r="J451" s="158"/>
    </row>
    <row r="452" spans="1:10" ht="12.75" x14ac:dyDescent="0.2">
      <c r="A452" s="264" t="s">
        <v>929</v>
      </c>
      <c r="B452" s="263" t="s">
        <v>1103</v>
      </c>
      <c r="C452" s="159"/>
      <c r="D452" s="159"/>
      <c r="E452" s="159"/>
      <c r="F452" s="159"/>
      <c r="G452" s="159"/>
      <c r="H452" s="159"/>
      <c r="I452" s="155">
        <f t="shared" si="55"/>
        <v>0</v>
      </c>
      <c r="J452" s="158"/>
    </row>
    <row r="453" spans="1:10" ht="12.75" x14ac:dyDescent="0.2">
      <c r="A453" s="264" t="s">
        <v>930</v>
      </c>
      <c r="B453" s="263" t="s">
        <v>1104</v>
      </c>
      <c r="C453" s="159"/>
      <c r="D453" s="159"/>
      <c r="E453" s="159"/>
      <c r="F453" s="159"/>
      <c r="G453" s="159"/>
      <c r="H453" s="159"/>
      <c r="I453" s="155">
        <f t="shared" si="55"/>
        <v>0</v>
      </c>
      <c r="J453" s="158"/>
    </row>
    <row r="454" spans="1:10" ht="12.75" x14ac:dyDescent="0.2">
      <c r="A454" s="264" t="s">
        <v>931</v>
      </c>
      <c r="B454" s="263" t="s">
        <v>932</v>
      </c>
      <c r="C454" s="162">
        <f t="shared" ref="C454:H454" si="68">C455+C456+C457</f>
        <v>0</v>
      </c>
      <c r="D454" s="162">
        <f t="shared" si="68"/>
        <v>0</v>
      </c>
      <c r="E454" s="162">
        <f t="shared" si="68"/>
        <v>0</v>
      </c>
      <c r="F454" s="162">
        <f t="shared" si="68"/>
        <v>0</v>
      </c>
      <c r="G454" s="162">
        <f t="shared" si="68"/>
        <v>0</v>
      </c>
      <c r="H454" s="162">
        <f t="shared" si="68"/>
        <v>0</v>
      </c>
      <c r="I454" s="162">
        <f t="shared" si="55"/>
        <v>0</v>
      </c>
      <c r="J454" s="240">
        <f>J455+J456+J457</f>
        <v>0</v>
      </c>
    </row>
    <row r="455" spans="1:10" ht="12.75" x14ac:dyDescent="0.2">
      <c r="A455" s="264" t="s">
        <v>928</v>
      </c>
      <c r="B455" s="263" t="s">
        <v>933</v>
      </c>
      <c r="C455" s="159"/>
      <c r="D455" s="159"/>
      <c r="E455" s="159"/>
      <c r="F455" s="159"/>
      <c r="G455" s="159"/>
      <c r="H455" s="159"/>
      <c r="I455" s="155">
        <f t="shared" si="55"/>
        <v>0</v>
      </c>
      <c r="J455" s="158"/>
    </row>
    <row r="456" spans="1:10" ht="12.75" x14ac:dyDescent="0.2">
      <c r="A456" s="264" t="s">
        <v>929</v>
      </c>
      <c r="B456" s="263" t="s">
        <v>934</v>
      </c>
      <c r="C456" s="159"/>
      <c r="D456" s="159"/>
      <c r="E456" s="159"/>
      <c r="F456" s="159"/>
      <c r="G456" s="159"/>
      <c r="H456" s="159"/>
      <c r="I456" s="155">
        <f t="shared" si="55"/>
        <v>0</v>
      </c>
      <c r="J456" s="158"/>
    </row>
    <row r="457" spans="1:10" ht="12.75" x14ac:dyDescent="0.2">
      <c r="A457" s="264" t="s">
        <v>930</v>
      </c>
      <c r="B457" s="263" t="s">
        <v>935</v>
      </c>
      <c r="C457" s="159"/>
      <c r="D457" s="159"/>
      <c r="E457" s="159"/>
      <c r="F457" s="159"/>
      <c r="G457" s="159"/>
      <c r="H457" s="159"/>
      <c r="I457" s="155">
        <f t="shared" si="55"/>
        <v>0</v>
      </c>
      <c r="J457" s="158"/>
    </row>
    <row r="458" spans="1:10" ht="22.5" x14ac:dyDescent="0.2">
      <c r="A458" s="262" t="s">
        <v>1110</v>
      </c>
      <c r="B458" s="263" t="s">
        <v>1090</v>
      </c>
      <c r="C458" s="162">
        <f t="shared" ref="C458:H458" si="69">C459+C460+C461</f>
        <v>0</v>
      </c>
      <c r="D458" s="162">
        <f t="shared" si="69"/>
        <v>0</v>
      </c>
      <c r="E458" s="162">
        <f t="shared" si="69"/>
        <v>0</v>
      </c>
      <c r="F458" s="162">
        <f t="shared" si="69"/>
        <v>0</v>
      </c>
      <c r="G458" s="162">
        <f t="shared" si="69"/>
        <v>0</v>
      </c>
      <c r="H458" s="162">
        <f t="shared" si="69"/>
        <v>0</v>
      </c>
      <c r="I458" s="162">
        <f t="shared" si="55"/>
        <v>0</v>
      </c>
      <c r="J458" s="240">
        <f>J459+J460+J461</f>
        <v>0</v>
      </c>
    </row>
    <row r="459" spans="1:10" ht="12.75" x14ac:dyDescent="0.2">
      <c r="A459" s="264" t="s">
        <v>928</v>
      </c>
      <c r="B459" s="263" t="s">
        <v>1089</v>
      </c>
      <c r="C459" s="159"/>
      <c r="D459" s="159"/>
      <c r="E459" s="159"/>
      <c r="F459" s="159"/>
      <c r="G459" s="159"/>
      <c r="H459" s="159"/>
      <c r="I459" s="155">
        <f t="shared" si="55"/>
        <v>0</v>
      </c>
      <c r="J459" s="158"/>
    </row>
    <row r="460" spans="1:10" ht="12.75" x14ac:dyDescent="0.2">
      <c r="A460" s="264" t="s">
        <v>929</v>
      </c>
      <c r="B460" s="263" t="s">
        <v>1088</v>
      </c>
      <c r="C460" s="159"/>
      <c r="D460" s="159"/>
      <c r="E460" s="159"/>
      <c r="F460" s="159"/>
      <c r="G460" s="159"/>
      <c r="H460" s="159"/>
      <c r="I460" s="155">
        <f t="shared" si="55"/>
        <v>0</v>
      </c>
      <c r="J460" s="158"/>
    </row>
    <row r="461" spans="1:10" ht="12.75" x14ac:dyDescent="0.2">
      <c r="A461" s="264" t="s">
        <v>930</v>
      </c>
      <c r="B461" s="263" t="s">
        <v>1087</v>
      </c>
      <c r="C461" s="159"/>
      <c r="D461" s="159"/>
      <c r="E461" s="159"/>
      <c r="F461" s="159"/>
      <c r="G461" s="159"/>
      <c r="H461" s="159"/>
      <c r="I461" s="155">
        <f t="shared" si="55"/>
        <v>0</v>
      </c>
      <c r="J461" s="158"/>
    </row>
    <row r="462" spans="1:10" ht="12.75" x14ac:dyDescent="0.2">
      <c r="A462" s="262" t="s">
        <v>1109</v>
      </c>
      <c r="B462" s="263" t="s">
        <v>1105</v>
      </c>
      <c r="C462" s="162">
        <f>C463+C464+C465</f>
        <v>0</v>
      </c>
      <c r="D462" s="162">
        <f t="shared" ref="D462:J462" si="70">D463+D464+D465</f>
        <v>0</v>
      </c>
      <c r="E462" s="162">
        <f t="shared" si="70"/>
        <v>0</v>
      </c>
      <c r="F462" s="162">
        <f t="shared" si="70"/>
        <v>0</v>
      </c>
      <c r="G462" s="162">
        <f t="shared" si="70"/>
        <v>0</v>
      </c>
      <c r="H462" s="162">
        <f t="shared" si="70"/>
        <v>0</v>
      </c>
      <c r="I462" s="162">
        <f t="shared" si="70"/>
        <v>0</v>
      </c>
      <c r="J462" s="240">
        <f t="shared" si="70"/>
        <v>0</v>
      </c>
    </row>
    <row r="463" spans="1:10" ht="12.75" x14ac:dyDescent="0.2">
      <c r="A463" s="264" t="s">
        <v>928</v>
      </c>
      <c r="B463" s="263" t="s">
        <v>1106</v>
      </c>
      <c r="C463" s="159"/>
      <c r="D463" s="159"/>
      <c r="E463" s="159"/>
      <c r="F463" s="159"/>
      <c r="G463" s="159"/>
      <c r="H463" s="159"/>
      <c r="I463" s="155">
        <f>G463-H463</f>
        <v>0</v>
      </c>
      <c r="J463" s="158"/>
    </row>
    <row r="464" spans="1:10" ht="12.75" x14ac:dyDescent="0.2">
      <c r="A464" s="264" t="s">
        <v>929</v>
      </c>
      <c r="B464" s="263" t="s">
        <v>1107</v>
      </c>
      <c r="C464" s="172"/>
      <c r="D464" s="172"/>
      <c r="E464" s="172"/>
      <c r="F464" s="172"/>
      <c r="G464" s="172"/>
      <c r="H464" s="172"/>
      <c r="I464" s="155">
        <f>G464-H464</f>
        <v>0</v>
      </c>
      <c r="J464" s="171"/>
    </row>
    <row r="465" spans="1:10" ht="12.75" x14ac:dyDescent="0.2">
      <c r="A465" s="264" t="s">
        <v>930</v>
      </c>
      <c r="B465" s="265" t="s">
        <v>1108</v>
      </c>
      <c r="C465" s="172"/>
      <c r="D465" s="172"/>
      <c r="E465" s="172"/>
      <c r="F465" s="172"/>
      <c r="G465" s="172"/>
      <c r="H465" s="172"/>
      <c r="I465" s="155">
        <f>G465-H465</f>
        <v>0</v>
      </c>
      <c r="J465" s="171"/>
    </row>
    <row r="466" spans="1:10" ht="12.75" x14ac:dyDescent="0.2">
      <c r="A466" s="161" t="s">
        <v>1111</v>
      </c>
      <c r="B466" s="160">
        <v>59</v>
      </c>
      <c r="C466" s="162">
        <f>SUM(C467:C502)</f>
        <v>0</v>
      </c>
      <c r="D466" s="162">
        <f t="shared" ref="D466:J466" si="71">SUM(D467:D502)</f>
        <v>0</v>
      </c>
      <c r="E466" s="162">
        <f t="shared" si="71"/>
        <v>0</v>
      </c>
      <c r="F466" s="162">
        <f t="shared" si="71"/>
        <v>0</v>
      </c>
      <c r="G466" s="162">
        <f t="shared" si="71"/>
        <v>0</v>
      </c>
      <c r="H466" s="162">
        <f t="shared" si="71"/>
        <v>0</v>
      </c>
      <c r="I466" s="162">
        <f t="shared" si="71"/>
        <v>0</v>
      </c>
      <c r="J466" s="240">
        <f t="shared" si="71"/>
        <v>0</v>
      </c>
    </row>
    <row r="467" spans="1:10" ht="12.75" x14ac:dyDescent="0.2">
      <c r="A467" s="164" t="s">
        <v>936</v>
      </c>
      <c r="B467" s="163">
        <v>59.01</v>
      </c>
      <c r="C467" s="159"/>
      <c r="D467" s="159"/>
      <c r="E467" s="159"/>
      <c r="F467" s="159"/>
      <c r="G467" s="159"/>
      <c r="H467" s="159"/>
      <c r="I467" s="155">
        <f t="shared" ref="I467:I506" si="72">G467-H467</f>
        <v>0</v>
      </c>
      <c r="J467" s="158"/>
    </row>
    <row r="468" spans="1:10" ht="12.75" x14ac:dyDescent="0.2">
      <c r="A468" s="164" t="s">
        <v>937</v>
      </c>
      <c r="B468" s="163">
        <v>59.02</v>
      </c>
      <c r="C468" s="159"/>
      <c r="D468" s="159"/>
      <c r="E468" s="159"/>
      <c r="F468" s="159"/>
      <c r="G468" s="159"/>
      <c r="H468" s="159"/>
      <c r="I468" s="155">
        <f t="shared" si="72"/>
        <v>0</v>
      </c>
      <c r="J468" s="158"/>
    </row>
    <row r="469" spans="1:10" ht="12.75" x14ac:dyDescent="0.2">
      <c r="A469" s="80" t="s">
        <v>938</v>
      </c>
      <c r="B469" s="83" t="s">
        <v>939</v>
      </c>
      <c r="C469" s="159"/>
      <c r="D469" s="159"/>
      <c r="E469" s="159"/>
      <c r="F469" s="159"/>
      <c r="G469" s="159"/>
      <c r="H469" s="159"/>
      <c r="I469" s="155">
        <f t="shared" si="72"/>
        <v>0</v>
      </c>
      <c r="J469" s="158"/>
    </row>
    <row r="470" spans="1:10" ht="33.75" x14ac:dyDescent="0.2">
      <c r="A470" s="82" t="s">
        <v>940</v>
      </c>
      <c r="B470" s="83" t="s">
        <v>941</v>
      </c>
      <c r="C470" s="159"/>
      <c r="D470" s="159"/>
      <c r="E470" s="159"/>
      <c r="F470" s="159"/>
      <c r="G470" s="159"/>
      <c r="H470" s="159"/>
      <c r="I470" s="155">
        <f t="shared" si="72"/>
        <v>0</v>
      </c>
      <c r="J470" s="158"/>
    </row>
    <row r="471" spans="1:10" ht="12.75" x14ac:dyDescent="0.2">
      <c r="A471" s="80" t="s">
        <v>942</v>
      </c>
      <c r="B471" s="83" t="s">
        <v>943</v>
      </c>
      <c r="C471" s="159"/>
      <c r="D471" s="159"/>
      <c r="E471" s="159"/>
      <c r="F471" s="159"/>
      <c r="G471" s="159"/>
      <c r="H471" s="159"/>
      <c r="I471" s="155">
        <f t="shared" si="72"/>
        <v>0</v>
      </c>
      <c r="J471" s="158"/>
    </row>
    <row r="472" spans="1:10" ht="12.75" x14ac:dyDescent="0.2">
      <c r="A472" s="80" t="s">
        <v>944</v>
      </c>
      <c r="B472" s="83" t="s">
        <v>945</v>
      </c>
      <c r="C472" s="159"/>
      <c r="D472" s="159"/>
      <c r="E472" s="159"/>
      <c r="F472" s="159"/>
      <c r="G472" s="159"/>
      <c r="H472" s="159"/>
      <c r="I472" s="155">
        <f t="shared" si="72"/>
        <v>0</v>
      </c>
      <c r="J472" s="158"/>
    </row>
    <row r="473" spans="1:10" ht="22.5" x14ac:dyDescent="0.2">
      <c r="A473" s="102" t="s">
        <v>946</v>
      </c>
      <c r="B473" s="83" t="s">
        <v>947</v>
      </c>
      <c r="C473" s="159"/>
      <c r="D473" s="159"/>
      <c r="E473" s="159"/>
      <c r="F473" s="159"/>
      <c r="G473" s="159"/>
      <c r="H473" s="159"/>
      <c r="I473" s="155">
        <f t="shared" si="72"/>
        <v>0</v>
      </c>
      <c r="J473" s="158"/>
    </row>
    <row r="474" spans="1:10" ht="12.75" x14ac:dyDescent="0.2">
      <c r="A474" s="80" t="s">
        <v>948</v>
      </c>
      <c r="B474" s="83" t="s">
        <v>949</v>
      </c>
      <c r="C474" s="159"/>
      <c r="D474" s="159"/>
      <c r="E474" s="159"/>
      <c r="F474" s="159"/>
      <c r="G474" s="159"/>
      <c r="H474" s="159"/>
      <c r="I474" s="155">
        <f t="shared" si="72"/>
        <v>0</v>
      </c>
      <c r="J474" s="158"/>
    </row>
    <row r="475" spans="1:10" ht="12.75" x14ac:dyDescent="0.2">
      <c r="A475" s="80" t="s">
        <v>950</v>
      </c>
      <c r="B475" s="83" t="s">
        <v>951</v>
      </c>
      <c r="C475" s="159"/>
      <c r="D475" s="159"/>
      <c r="E475" s="159"/>
      <c r="F475" s="159"/>
      <c r="G475" s="159"/>
      <c r="H475" s="159"/>
      <c r="I475" s="155">
        <f t="shared" si="72"/>
        <v>0</v>
      </c>
      <c r="J475" s="158"/>
    </row>
    <row r="476" spans="1:10" ht="22.5" x14ac:dyDescent="0.2">
      <c r="A476" s="81" t="s">
        <v>952</v>
      </c>
      <c r="B476" s="83" t="s">
        <v>953</v>
      </c>
      <c r="C476" s="159"/>
      <c r="D476" s="159"/>
      <c r="E476" s="159"/>
      <c r="F476" s="159"/>
      <c r="G476" s="159"/>
      <c r="H476" s="159"/>
      <c r="I476" s="155">
        <f t="shared" si="72"/>
        <v>0</v>
      </c>
      <c r="J476" s="158"/>
    </row>
    <row r="477" spans="1:10" ht="12.75" x14ac:dyDescent="0.2">
      <c r="A477" s="164" t="s">
        <v>954</v>
      </c>
      <c r="B477" s="163">
        <v>59.11</v>
      </c>
      <c r="C477" s="159"/>
      <c r="D477" s="159"/>
      <c r="E477" s="159"/>
      <c r="F477" s="159"/>
      <c r="G477" s="159"/>
      <c r="H477" s="159"/>
      <c r="I477" s="155">
        <f t="shared" si="72"/>
        <v>0</v>
      </c>
      <c r="J477" s="158"/>
    </row>
    <row r="478" spans="1:10" ht="12.75" x14ac:dyDescent="0.2">
      <c r="A478" s="164" t="s">
        <v>955</v>
      </c>
      <c r="B478" s="163">
        <v>59.12</v>
      </c>
      <c r="C478" s="159"/>
      <c r="D478" s="159"/>
      <c r="E478" s="159"/>
      <c r="F478" s="159"/>
      <c r="G478" s="159"/>
      <c r="H478" s="159"/>
      <c r="I478" s="155">
        <f t="shared" si="72"/>
        <v>0</v>
      </c>
      <c r="J478" s="158"/>
    </row>
    <row r="479" spans="1:10" ht="22.5" x14ac:dyDescent="0.2">
      <c r="A479" s="254" t="s">
        <v>956</v>
      </c>
      <c r="B479" s="83" t="s">
        <v>957</v>
      </c>
      <c r="C479" s="159"/>
      <c r="D479" s="159"/>
      <c r="E479" s="159"/>
      <c r="F479" s="159"/>
      <c r="G479" s="159"/>
      <c r="H479" s="159"/>
      <c r="I479" s="155">
        <f t="shared" si="72"/>
        <v>0</v>
      </c>
      <c r="J479" s="158"/>
    </row>
    <row r="480" spans="1:10" ht="12.75" x14ac:dyDescent="0.2">
      <c r="A480" s="80" t="s">
        <v>958</v>
      </c>
      <c r="B480" s="83" t="s">
        <v>959</v>
      </c>
      <c r="C480" s="159"/>
      <c r="D480" s="159"/>
      <c r="E480" s="159"/>
      <c r="F480" s="159"/>
      <c r="G480" s="159"/>
      <c r="H480" s="159"/>
      <c r="I480" s="155">
        <f t="shared" si="72"/>
        <v>0</v>
      </c>
      <c r="J480" s="158"/>
    </row>
    <row r="481" spans="1:10" ht="12.75" x14ac:dyDescent="0.2">
      <c r="A481" s="164" t="s">
        <v>960</v>
      </c>
      <c r="B481" s="163">
        <v>59.15</v>
      </c>
      <c r="C481" s="159"/>
      <c r="D481" s="159"/>
      <c r="E481" s="159"/>
      <c r="F481" s="159"/>
      <c r="G481" s="159"/>
      <c r="H481" s="159"/>
      <c r="I481" s="155">
        <f t="shared" si="72"/>
        <v>0</v>
      </c>
      <c r="J481" s="158"/>
    </row>
    <row r="482" spans="1:10" ht="33.75" x14ac:dyDescent="0.2">
      <c r="A482" s="82" t="s">
        <v>961</v>
      </c>
      <c r="B482" s="163">
        <v>59.16</v>
      </c>
      <c r="C482" s="159"/>
      <c r="D482" s="159"/>
      <c r="E482" s="159"/>
      <c r="F482" s="159"/>
      <c r="G482" s="159"/>
      <c r="H482" s="159"/>
      <c r="I482" s="155">
        <f t="shared" si="72"/>
        <v>0</v>
      </c>
      <c r="J482" s="158"/>
    </row>
    <row r="483" spans="1:10" ht="12.75" x14ac:dyDescent="0.2">
      <c r="A483" s="164" t="s">
        <v>962</v>
      </c>
      <c r="B483" s="163">
        <v>59.17</v>
      </c>
      <c r="C483" s="159"/>
      <c r="D483" s="159"/>
      <c r="E483" s="159"/>
      <c r="F483" s="159"/>
      <c r="G483" s="159"/>
      <c r="H483" s="159"/>
      <c r="I483" s="155">
        <f t="shared" si="72"/>
        <v>0</v>
      </c>
      <c r="J483" s="158"/>
    </row>
    <row r="484" spans="1:10" ht="12.75" x14ac:dyDescent="0.2">
      <c r="A484" s="80" t="s">
        <v>963</v>
      </c>
      <c r="B484" s="83" t="s">
        <v>964</v>
      </c>
      <c r="C484" s="159"/>
      <c r="D484" s="159"/>
      <c r="E484" s="159"/>
      <c r="F484" s="159"/>
      <c r="G484" s="159"/>
      <c r="H484" s="159"/>
      <c r="I484" s="155">
        <f t="shared" si="72"/>
        <v>0</v>
      </c>
      <c r="J484" s="158"/>
    </row>
    <row r="485" spans="1:10" ht="12.75" x14ac:dyDescent="0.2">
      <c r="A485" s="80" t="s">
        <v>965</v>
      </c>
      <c r="B485" s="83" t="s">
        <v>966</v>
      </c>
      <c r="C485" s="159"/>
      <c r="D485" s="159"/>
      <c r="E485" s="159"/>
      <c r="F485" s="159"/>
      <c r="G485" s="159"/>
      <c r="H485" s="159"/>
      <c r="I485" s="155">
        <f t="shared" si="72"/>
        <v>0</v>
      </c>
      <c r="J485" s="158"/>
    </row>
    <row r="486" spans="1:10" ht="22.5" x14ac:dyDescent="0.2">
      <c r="A486" s="82" t="s">
        <v>967</v>
      </c>
      <c r="B486" s="83" t="s">
        <v>968</v>
      </c>
      <c r="C486" s="159"/>
      <c r="D486" s="159"/>
      <c r="E486" s="159"/>
      <c r="F486" s="159"/>
      <c r="G486" s="159"/>
      <c r="H486" s="159"/>
      <c r="I486" s="155">
        <f t="shared" si="72"/>
        <v>0</v>
      </c>
      <c r="J486" s="158"/>
    </row>
    <row r="487" spans="1:10" ht="12.75" x14ac:dyDescent="0.2">
      <c r="A487" s="80" t="s">
        <v>969</v>
      </c>
      <c r="B487" s="83" t="s">
        <v>970</v>
      </c>
      <c r="C487" s="159"/>
      <c r="D487" s="159"/>
      <c r="E487" s="159"/>
      <c r="F487" s="159"/>
      <c r="G487" s="159"/>
      <c r="H487" s="159"/>
      <c r="I487" s="155">
        <f t="shared" si="72"/>
        <v>0</v>
      </c>
      <c r="J487" s="158"/>
    </row>
    <row r="488" spans="1:10" ht="12.75" x14ac:dyDescent="0.2">
      <c r="A488" s="164" t="s">
        <v>971</v>
      </c>
      <c r="B488" s="163">
        <v>59.22</v>
      </c>
      <c r="C488" s="159"/>
      <c r="D488" s="159"/>
      <c r="E488" s="159"/>
      <c r="F488" s="159"/>
      <c r="G488" s="159"/>
      <c r="H488" s="159"/>
      <c r="I488" s="155">
        <f t="shared" si="72"/>
        <v>0</v>
      </c>
      <c r="J488" s="158"/>
    </row>
    <row r="489" spans="1:10" ht="12.75" x14ac:dyDescent="0.2">
      <c r="A489" s="80" t="s">
        <v>972</v>
      </c>
      <c r="B489" s="83" t="s">
        <v>973</v>
      </c>
      <c r="C489" s="159"/>
      <c r="D489" s="159"/>
      <c r="E489" s="159"/>
      <c r="F489" s="159"/>
      <c r="G489" s="159"/>
      <c r="H489" s="159"/>
      <c r="I489" s="155">
        <f t="shared" si="72"/>
        <v>0</v>
      </c>
      <c r="J489" s="158"/>
    </row>
    <row r="490" spans="1:10" ht="22.5" x14ac:dyDescent="0.2">
      <c r="A490" s="81" t="s">
        <v>974</v>
      </c>
      <c r="B490" s="83" t="s">
        <v>975</v>
      </c>
      <c r="C490" s="159"/>
      <c r="D490" s="159"/>
      <c r="E490" s="159"/>
      <c r="F490" s="159"/>
      <c r="G490" s="159"/>
      <c r="H490" s="159"/>
      <c r="I490" s="155">
        <f t="shared" si="72"/>
        <v>0</v>
      </c>
      <c r="J490" s="158"/>
    </row>
    <row r="491" spans="1:10" ht="12.75" x14ac:dyDescent="0.2">
      <c r="A491" s="179" t="s">
        <v>976</v>
      </c>
      <c r="B491" s="163">
        <v>59.25</v>
      </c>
      <c r="C491" s="159"/>
      <c r="D491" s="159"/>
      <c r="E491" s="159"/>
      <c r="F491" s="159"/>
      <c r="G491" s="159"/>
      <c r="H491" s="159"/>
      <c r="I491" s="155">
        <f t="shared" si="72"/>
        <v>0</v>
      </c>
      <c r="J491" s="158"/>
    </row>
    <row r="492" spans="1:10" ht="22.5" x14ac:dyDescent="0.2">
      <c r="A492" s="81" t="s">
        <v>977</v>
      </c>
      <c r="B492" s="83" t="s">
        <v>978</v>
      </c>
      <c r="C492" s="159"/>
      <c r="D492" s="159"/>
      <c r="E492" s="159"/>
      <c r="F492" s="159"/>
      <c r="G492" s="159"/>
      <c r="H492" s="159"/>
      <c r="I492" s="155">
        <f t="shared" si="72"/>
        <v>0</v>
      </c>
      <c r="J492" s="158"/>
    </row>
    <row r="493" spans="1:10" ht="12.75" x14ac:dyDescent="0.2">
      <c r="A493" s="81" t="s">
        <v>979</v>
      </c>
      <c r="B493" s="83" t="s">
        <v>980</v>
      </c>
      <c r="C493" s="159"/>
      <c r="D493" s="159"/>
      <c r="E493" s="159"/>
      <c r="F493" s="159"/>
      <c r="G493" s="159"/>
      <c r="H493" s="159"/>
      <c r="I493" s="155">
        <f t="shared" si="72"/>
        <v>0</v>
      </c>
      <c r="J493" s="158"/>
    </row>
    <row r="494" spans="1:10" ht="22.5" x14ac:dyDescent="0.2">
      <c r="A494" s="81" t="s">
        <v>981</v>
      </c>
      <c r="B494" s="83" t="s">
        <v>982</v>
      </c>
      <c r="C494" s="159"/>
      <c r="D494" s="159"/>
      <c r="E494" s="159"/>
      <c r="F494" s="159"/>
      <c r="G494" s="159"/>
      <c r="H494" s="159"/>
      <c r="I494" s="155">
        <f t="shared" si="72"/>
        <v>0</v>
      </c>
      <c r="J494" s="158"/>
    </row>
    <row r="495" spans="1:10" ht="22.5" x14ac:dyDescent="0.2">
      <c r="A495" s="179" t="s">
        <v>983</v>
      </c>
      <c r="B495" s="180">
        <v>59.3</v>
      </c>
      <c r="C495" s="159"/>
      <c r="D495" s="159"/>
      <c r="E495" s="159"/>
      <c r="F495" s="159"/>
      <c r="G495" s="159"/>
      <c r="H495" s="159"/>
      <c r="I495" s="155">
        <f t="shared" si="72"/>
        <v>0</v>
      </c>
      <c r="J495" s="158"/>
    </row>
    <row r="496" spans="1:10" ht="22.5" x14ac:dyDescent="0.2">
      <c r="A496" s="179" t="s">
        <v>984</v>
      </c>
      <c r="B496" s="163">
        <v>59.31</v>
      </c>
      <c r="C496" s="172"/>
      <c r="D496" s="172"/>
      <c r="E496" s="172"/>
      <c r="F496" s="172"/>
      <c r="G496" s="172"/>
      <c r="H496" s="172"/>
      <c r="I496" s="155">
        <f t="shared" si="72"/>
        <v>0</v>
      </c>
      <c r="J496" s="171"/>
    </row>
    <row r="497" spans="1:10" ht="22.5" x14ac:dyDescent="0.2">
      <c r="A497" s="246" t="s">
        <v>985</v>
      </c>
      <c r="B497" s="222" t="s">
        <v>986</v>
      </c>
      <c r="C497" s="172"/>
      <c r="D497" s="172"/>
      <c r="E497" s="172"/>
      <c r="F497" s="172"/>
      <c r="G497" s="172"/>
      <c r="H497" s="172"/>
      <c r="I497" s="155">
        <f t="shared" si="72"/>
        <v>0</v>
      </c>
      <c r="J497" s="171"/>
    </row>
    <row r="498" spans="1:10" ht="22.5" x14ac:dyDescent="0.2">
      <c r="A498" s="246" t="s">
        <v>987</v>
      </c>
      <c r="B498" s="222" t="s">
        <v>988</v>
      </c>
      <c r="C498" s="172"/>
      <c r="D498" s="172"/>
      <c r="E498" s="172"/>
      <c r="F498" s="172"/>
      <c r="G498" s="172"/>
      <c r="H498" s="172"/>
      <c r="I498" s="155">
        <f t="shared" si="72"/>
        <v>0</v>
      </c>
      <c r="J498" s="171"/>
    </row>
    <row r="499" spans="1:10" ht="45" x14ac:dyDescent="0.2">
      <c r="A499" s="246" t="s">
        <v>989</v>
      </c>
      <c r="B499" s="222" t="s">
        <v>990</v>
      </c>
      <c r="C499" s="172"/>
      <c r="D499" s="172"/>
      <c r="E499" s="172"/>
      <c r="F499" s="172"/>
      <c r="G499" s="172"/>
      <c r="H499" s="172"/>
      <c r="I499" s="155">
        <f t="shared" si="72"/>
        <v>0</v>
      </c>
      <c r="J499" s="171"/>
    </row>
    <row r="500" spans="1:10" ht="12.75" x14ac:dyDescent="0.2">
      <c r="A500" s="246" t="s">
        <v>991</v>
      </c>
      <c r="B500" s="222" t="s">
        <v>992</v>
      </c>
      <c r="C500" s="172"/>
      <c r="D500" s="172"/>
      <c r="E500" s="172"/>
      <c r="F500" s="172"/>
      <c r="G500" s="172"/>
      <c r="H500" s="172"/>
      <c r="I500" s="155">
        <f t="shared" si="72"/>
        <v>0</v>
      </c>
      <c r="J500" s="171"/>
    </row>
    <row r="501" spans="1:10" ht="12.75" x14ac:dyDescent="0.2">
      <c r="A501" s="246" t="s">
        <v>993</v>
      </c>
      <c r="B501" s="222" t="s">
        <v>994</v>
      </c>
      <c r="C501" s="172"/>
      <c r="D501" s="172"/>
      <c r="E501" s="172"/>
      <c r="F501" s="172"/>
      <c r="G501" s="172"/>
      <c r="H501" s="172"/>
      <c r="I501" s="155">
        <f t="shared" si="72"/>
        <v>0</v>
      </c>
      <c r="J501" s="171"/>
    </row>
    <row r="502" spans="1:10" ht="12.75" x14ac:dyDescent="0.2">
      <c r="A502" s="255" t="s">
        <v>1112</v>
      </c>
      <c r="B502" s="230" t="s">
        <v>1099</v>
      </c>
      <c r="C502" s="172"/>
      <c r="D502" s="172"/>
      <c r="E502" s="172"/>
      <c r="F502" s="172"/>
      <c r="G502" s="172"/>
      <c r="H502" s="172"/>
      <c r="I502" s="155">
        <f t="shared" si="72"/>
        <v>0</v>
      </c>
      <c r="J502" s="171"/>
    </row>
    <row r="503" spans="1:10" ht="22.5" x14ac:dyDescent="0.2">
      <c r="A503" s="169" t="s">
        <v>995</v>
      </c>
      <c r="B503" s="160">
        <v>65</v>
      </c>
      <c r="C503" s="162">
        <f t="shared" ref="C503:H503" si="73">C504</f>
        <v>0</v>
      </c>
      <c r="D503" s="162">
        <f t="shared" si="73"/>
        <v>0</v>
      </c>
      <c r="E503" s="162">
        <f t="shared" si="73"/>
        <v>0</v>
      </c>
      <c r="F503" s="162">
        <f t="shared" si="73"/>
        <v>0</v>
      </c>
      <c r="G503" s="162">
        <f t="shared" si="73"/>
        <v>0</v>
      </c>
      <c r="H503" s="162">
        <f t="shared" si="73"/>
        <v>0</v>
      </c>
      <c r="I503" s="162">
        <f t="shared" si="72"/>
        <v>0</v>
      </c>
      <c r="J503" s="240">
        <f>J504</f>
        <v>0</v>
      </c>
    </row>
    <row r="504" spans="1:10" ht="22.5" x14ac:dyDescent="0.2">
      <c r="A504" s="179" t="s">
        <v>996</v>
      </c>
      <c r="B504" s="163">
        <v>65.010000000000005</v>
      </c>
      <c r="C504" s="172"/>
      <c r="D504" s="172"/>
      <c r="E504" s="172"/>
      <c r="F504" s="172"/>
      <c r="G504" s="172"/>
      <c r="H504" s="172"/>
      <c r="I504" s="155">
        <f t="shared" si="72"/>
        <v>0</v>
      </c>
      <c r="J504" s="171"/>
    </row>
    <row r="505" spans="1:10" ht="12.75" x14ac:dyDescent="0.2">
      <c r="A505" s="161" t="s">
        <v>997</v>
      </c>
      <c r="B505" s="160">
        <v>70</v>
      </c>
      <c r="C505" s="155">
        <f t="shared" ref="C505:H505" si="74">C506+C516+C519</f>
        <v>0</v>
      </c>
      <c r="D505" s="155">
        <f t="shared" si="74"/>
        <v>0</v>
      </c>
      <c r="E505" s="155">
        <f t="shared" si="74"/>
        <v>0</v>
      </c>
      <c r="F505" s="155">
        <f t="shared" si="74"/>
        <v>0</v>
      </c>
      <c r="G505" s="155">
        <f t="shared" si="74"/>
        <v>0</v>
      </c>
      <c r="H505" s="155">
        <f t="shared" si="74"/>
        <v>0</v>
      </c>
      <c r="I505" s="155">
        <f t="shared" si="72"/>
        <v>0</v>
      </c>
      <c r="J505" s="177">
        <f>J506+J516+J519</f>
        <v>153808</v>
      </c>
    </row>
    <row r="506" spans="1:10" ht="12.75" x14ac:dyDescent="0.2">
      <c r="A506" s="161" t="s">
        <v>998</v>
      </c>
      <c r="B506" s="160">
        <v>71</v>
      </c>
      <c r="C506" s="155">
        <f t="shared" ref="C506:H506" si="75">C507+C513+C515</f>
        <v>0</v>
      </c>
      <c r="D506" s="155">
        <f t="shared" si="75"/>
        <v>0</v>
      </c>
      <c r="E506" s="155">
        <f t="shared" si="75"/>
        <v>0</v>
      </c>
      <c r="F506" s="155">
        <f t="shared" si="75"/>
        <v>0</v>
      </c>
      <c r="G506" s="155">
        <f t="shared" si="75"/>
        <v>0</v>
      </c>
      <c r="H506" s="155">
        <f t="shared" si="75"/>
        <v>0</v>
      </c>
      <c r="I506" s="155">
        <f t="shared" si="72"/>
        <v>0</v>
      </c>
      <c r="J506" s="177">
        <f>J507+J513+J515</f>
        <v>153808</v>
      </c>
    </row>
    <row r="507" spans="1:10" ht="12.75" x14ac:dyDescent="0.2">
      <c r="A507" s="157" t="s">
        <v>999</v>
      </c>
      <c r="B507" s="160">
        <v>71.010000000000005</v>
      </c>
      <c r="C507" s="162">
        <f t="shared" ref="C507:J507" si="76">C508+C509+C510+C511+C512</f>
        <v>0</v>
      </c>
      <c r="D507" s="162">
        <f t="shared" si="76"/>
        <v>0</v>
      </c>
      <c r="E507" s="162">
        <f t="shared" si="76"/>
        <v>0</v>
      </c>
      <c r="F507" s="162">
        <f t="shared" si="76"/>
        <v>0</v>
      </c>
      <c r="G507" s="162">
        <f t="shared" si="76"/>
        <v>0</v>
      </c>
      <c r="H507" s="162">
        <f t="shared" si="76"/>
        <v>0</v>
      </c>
      <c r="I507" s="162">
        <f t="shared" si="76"/>
        <v>0</v>
      </c>
      <c r="J507" s="240">
        <f t="shared" si="76"/>
        <v>153808</v>
      </c>
    </row>
    <row r="508" spans="1:10" ht="12.75" x14ac:dyDescent="0.2">
      <c r="A508" s="164" t="s">
        <v>1000</v>
      </c>
      <c r="B508" s="163" t="s">
        <v>1001</v>
      </c>
      <c r="C508" s="159"/>
      <c r="D508" s="159"/>
      <c r="E508" s="159"/>
      <c r="F508" s="159"/>
      <c r="G508" s="159"/>
      <c r="H508" s="159"/>
      <c r="I508" s="155">
        <f t="shared" ref="I508:I539" si="77">G508-H508</f>
        <v>0</v>
      </c>
      <c r="J508" s="158"/>
    </row>
    <row r="509" spans="1:10" ht="12.75" x14ac:dyDescent="0.2">
      <c r="A509" s="164" t="s">
        <v>1002</v>
      </c>
      <c r="B509" s="163" t="s">
        <v>1003</v>
      </c>
      <c r="C509" s="159"/>
      <c r="D509" s="159"/>
      <c r="E509" s="159"/>
      <c r="F509" s="159"/>
      <c r="G509" s="159"/>
      <c r="H509" s="159"/>
      <c r="I509" s="155">
        <f t="shared" si="77"/>
        <v>0</v>
      </c>
      <c r="J509" s="158">
        <v>106715</v>
      </c>
    </row>
    <row r="510" spans="1:10" ht="12.75" x14ac:dyDescent="0.2">
      <c r="A510" s="164" t="s">
        <v>1004</v>
      </c>
      <c r="B510" s="163" t="s">
        <v>1005</v>
      </c>
      <c r="C510" s="159"/>
      <c r="D510" s="159"/>
      <c r="E510" s="159"/>
      <c r="F510" s="159"/>
      <c r="G510" s="159"/>
      <c r="H510" s="159"/>
      <c r="I510" s="155">
        <f t="shared" si="77"/>
        <v>0</v>
      </c>
      <c r="J510" s="158">
        <v>47093</v>
      </c>
    </row>
    <row r="511" spans="1:10" ht="12.75" x14ac:dyDescent="0.2">
      <c r="A511" s="256" t="s">
        <v>1006</v>
      </c>
      <c r="B511" s="224" t="s">
        <v>1007</v>
      </c>
      <c r="C511" s="159"/>
      <c r="D511" s="159"/>
      <c r="E511" s="159"/>
      <c r="F511" s="159"/>
      <c r="G511" s="159"/>
      <c r="H511" s="159"/>
      <c r="I511" s="155">
        <f t="shared" si="77"/>
        <v>0</v>
      </c>
      <c r="J511" s="158"/>
    </row>
    <row r="512" spans="1:10" ht="12.75" x14ac:dyDescent="0.2">
      <c r="A512" s="164" t="s">
        <v>1008</v>
      </c>
      <c r="B512" s="163" t="s">
        <v>1009</v>
      </c>
      <c r="C512" s="172"/>
      <c r="D512" s="172"/>
      <c r="E512" s="172"/>
      <c r="F512" s="172"/>
      <c r="G512" s="172"/>
      <c r="H512" s="172"/>
      <c r="I512" s="155">
        <f t="shared" si="77"/>
        <v>0</v>
      </c>
      <c r="J512" s="171"/>
    </row>
    <row r="513" spans="1:10" ht="12.75" x14ac:dyDescent="0.2">
      <c r="A513" s="173" t="s">
        <v>1010</v>
      </c>
      <c r="B513" s="160">
        <v>71.02</v>
      </c>
      <c r="C513" s="162">
        <f t="shared" ref="C513:H513" si="78">C514</f>
        <v>0</v>
      </c>
      <c r="D513" s="162">
        <f t="shared" si="78"/>
        <v>0</v>
      </c>
      <c r="E513" s="162">
        <f t="shared" si="78"/>
        <v>0</v>
      </c>
      <c r="F513" s="162">
        <f t="shared" si="78"/>
        <v>0</v>
      </c>
      <c r="G513" s="162">
        <f t="shared" si="78"/>
        <v>0</v>
      </c>
      <c r="H513" s="162">
        <f t="shared" si="78"/>
        <v>0</v>
      </c>
      <c r="I513" s="155">
        <f t="shared" si="77"/>
        <v>0</v>
      </c>
      <c r="J513" s="240">
        <f>J514</f>
        <v>0</v>
      </c>
    </row>
    <row r="514" spans="1:10" ht="12.75" x14ac:dyDescent="0.2">
      <c r="A514" s="164" t="s">
        <v>1011</v>
      </c>
      <c r="B514" s="163" t="s">
        <v>1012</v>
      </c>
      <c r="C514" s="176"/>
      <c r="D514" s="176"/>
      <c r="E514" s="176"/>
      <c r="F514" s="176"/>
      <c r="G514" s="176"/>
      <c r="H514" s="176"/>
      <c r="I514" s="155">
        <f t="shared" si="77"/>
        <v>0</v>
      </c>
      <c r="J514" s="175"/>
    </row>
    <row r="515" spans="1:10" ht="12.75" x14ac:dyDescent="0.2">
      <c r="A515" s="173" t="s">
        <v>1013</v>
      </c>
      <c r="B515" s="160">
        <v>71.03</v>
      </c>
      <c r="C515" s="172"/>
      <c r="D515" s="172"/>
      <c r="E515" s="172"/>
      <c r="F515" s="172"/>
      <c r="G515" s="172"/>
      <c r="H515" s="172"/>
      <c r="I515" s="155">
        <f t="shared" si="77"/>
        <v>0</v>
      </c>
      <c r="J515" s="171"/>
    </row>
    <row r="516" spans="1:10" ht="12.75" x14ac:dyDescent="0.2">
      <c r="A516" s="161" t="s">
        <v>1014</v>
      </c>
      <c r="B516" s="160">
        <v>72</v>
      </c>
      <c r="C516" s="155">
        <f t="shared" ref="C516:H516" si="79">C517</f>
        <v>0</v>
      </c>
      <c r="D516" s="155">
        <f t="shared" si="79"/>
        <v>0</v>
      </c>
      <c r="E516" s="155">
        <f t="shared" si="79"/>
        <v>0</v>
      </c>
      <c r="F516" s="155">
        <f t="shared" si="79"/>
        <v>0</v>
      </c>
      <c r="G516" s="155">
        <f t="shared" si="79"/>
        <v>0</v>
      </c>
      <c r="H516" s="155">
        <f t="shared" si="79"/>
        <v>0</v>
      </c>
      <c r="I516" s="155">
        <f t="shared" si="77"/>
        <v>0</v>
      </c>
      <c r="J516" s="177">
        <f>J517</f>
        <v>0</v>
      </c>
    </row>
    <row r="517" spans="1:10" ht="12.75" x14ac:dyDescent="0.2">
      <c r="A517" s="173" t="s">
        <v>1015</v>
      </c>
      <c r="B517" s="160">
        <v>72.010000000000005</v>
      </c>
      <c r="C517" s="176"/>
      <c r="D517" s="176"/>
      <c r="E517" s="176"/>
      <c r="F517" s="176"/>
      <c r="G517" s="176"/>
      <c r="H517" s="176"/>
      <c r="I517" s="155">
        <f t="shared" si="77"/>
        <v>0</v>
      </c>
      <c r="J517" s="175"/>
    </row>
    <row r="518" spans="1:10" ht="12.75" x14ac:dyDescent="0.2">
      <c r="A518" s="164" t="s">
        <v>1016</v>
      </c>
      <c r="B518" s="163" t="s">
        <v>1017</v>
      </c>
      <c r="C518" s="176"/>
      <c r="D518" s="176"/>
      <c r="E518" s="176"/>
      <c r="F518" s="176"/>
      <c r="G518" s="176"/>
      <c r="H518" s="176"/>
      <c r="I518" s="155">
        <f t="shared" si="77"/>
        <v>0</v>
      </c>
      <c r="J518" s="175"/>
    </row>
    <row r="519" spans="1:10" ht="12.75" x14ac:dyDescent="0.2">
      <c r="A519" s="178" t="s">
        <v>1018</v>
      </c>
      <c r="B519" s="160">
        <v>75</v>
      </c>
      <c r="C519" s="172"/>
      <c r="D519" s="172"/>
      <c r="E519" s="172"/>
      <c r="F519" s="172"/>
      <c r="G519" s="172"/>
      <c r="H519" s="172"/>
      <c r="I519" s="155">
        <f t="shared" si="77"/>
        <v>0</v>
      </c>
      <c r="J519" s="171"/>
    </row>
    <row r="520" spans="1:10" ht="12.75" x14ac:dyDescent="0.2">
      <c r="A520" s="161" t="s">
        <v>1019</v>
      </c>
      <c r="B520" s="160">
        <v>79</v>
      </c>
      <c r="C520" s="155">
        <f>C521+C532</f>
        <v>0</v>
      </c>
      <c r="D520" s="155">
        <f t="shared" ref="D520:H521" si="80">SUM(D521:D530)</f>
        <v>0</v>
      </c>
      <c r="E520" s="155">
        <f t="shared" si="80"/>
        <v>0</v>
      </c>
      <c r="F520" s="155">
        <f t="shared" si="80"/>
        <v>0</v>
      </c>
      <c r="G520" s="155">
        <f t="shared" si="80"/>
        <v>0</v>
      </c>
      <c r="H520" s="155">
        <f t="shared" si="80"/>
        <v>0</v>
      </c>
      <c r="I520" s="155">
        <f t="shared" si="77"/>
        <v>0</v>
      </c>
      <c r="J520" s="177">
        <f>SUM(J521:J530)</f>
        <v>0</v>
      </c>
    </row>
    <row r="521" spans="1:10" ht="12.75" x14ac:dyDescent="0.2">
      <c r="A521" s="161" t="s">
        <v>1020</v>
      </c>
      <c r="B521" s="160">
        <v>80</v>
      </c>
      <c r="C521" s="165">
        <f>SUM(C522:C531)</f>
        <v>0</v>
      </c>
      <c r="D521" s="165">
        <f t="shared" si="80"/>
        <v>0</v>
      </c>
      <c r="E521" s="165">
        <f t="shared" si="80"/>
        <v>0</v>
      </c>
      <c r="F521" s="165">
        <f t="shared" si="80"/>
        <v>0</v>
      </c>
      <c r="G521" s="165">
        <f t="shared" si="80"/>
        <v>0</v>
      </c>
      <c r="H521" s="165">
        <f t="shared" si="80"/>
        <v>0</v>
      </c>
      <c r="I521" s="165">
        <f t="shared" si="77"/>
        <v>0</v>
      </c>
      <c r="J521" s="198">
        <f>SUM(J522:J531)</f>
        <v>0</v>
      </c>
    </row>
    <row r="522" spans="1:10" ht="33.75" x14ac:dyDescent="0.2">
      <c r="A522" s="103" t="s">
        <v>1021</v>
      </c>
      <c r="B522" s="91" t="s">
        <v>1022</v>
      </c>
      <c r="C522" s="176"/>
      <c r="D522" s="176"/>
      <c r="E522" s="176"/>
      <c r="F522" s="176"/>
      <c r="G522" s="176"/>
      <c r="H522" s="176"/>
      <c r="I522" s="155">
        <f t="shared" si="77"/>
        <v>0</v>
      </c>
      <c r="J522" s="175"/>
    </row>
    <row r="523" spans="1:10" ht="22.5" x14ac:dyDescent="0.2">
      <c r="A523" s="103" t="s">
        <v>1023</v>
      </c>
      <c r="B523" s="91" t="s">
        <v>1024</v>
      </c>
      <c r="C523" s="159"/>
      <c r="D523" s="159"/>
      <c r="E523" s="159"/>
      <c r="F523" s="159"/>
      <c r="G523" s="159"/>
      <c r="H523" s="159"/>
      <c r="I523" s="155">
        <f t="shared" si="77"/>
        <v>0</v>
      </c>
      <c r="J523" s="158"/>
    </row>
    <row r="524" spans="1:10" ht="33.75" x14ac:dyDescent="0.2">
      <c r="A524" s="174" t="s">
        <v>1025</v>
      </c>
      <c r="B524" s="160">
        <v>80.03</v>
      </c>
      <c r="C524" s="159"/>
      <c r="D524" s="159"/>
      <c r="E524" s="159"/>
      <c r="F524" s="159"/>
      <c r="G524" s="159"/>
      <c r="H524" s="159"/>
      <c r="I524" s="155">
        <f t="shared" si="77"/>
        <v>0</v>
      </c>
      <c r="J524" s="158"/>
    </row>
    <row r="525" spans="1:10" ht="22.5" x14ac:dyDescent="0.2">
      <c r="A525" s="103" t="s">
        <v>1026</v>
      </c>
      <c r="B525" s="91" t="s">
        <v>1027</v>
      </c>
      <c r="C525" s="159"/>
      <c r="D525" s="159"/>
      <c r="E525" s="159"/>
      <c r="F525" s="159"/>
      <c r="G525" s="159"/>
      <c r="H525" s="159"/>
      <c r="I525" s="155">
        <f t="shared" si="77"/>
        <v>0</v>
      </c>
      <c r="J525" s="158"/>
    </row>
    <row r="526" spans="1:10" ht="33.75" x14ac:dyDescent="0.2">
      <c r="A526" s="103" t="s">
        <v>1028</v>
      </c>
      <c r="B526" s="91" t="s">
        <v>1029</v>
      </c>
      <c r="C526" s="159"/>
      <c r="D526" s="159"/>
      <c r="E526" s="159"/>
      <c r="F526" s="159"/>
      <c r="G526" s="159"/>
      <c r="H526" s="159"/>
      <c r="I526" s="155">
        <f t="shared" si="77"/>
        <v>0</v>
      </c>
      <c r="J526" s="158"/>
    </row>
    <row r="527" spans="1:10" ht="45" x14ac:dyDescent="0.2">
      <c r="A527" s="103" t="s">
        <v>1030</v>
      </c>
      <c r="B527" s="91" t="s">
        <v>1031</v>
      </c>
      <c r="C527" s="159"/>
      <c r="D527" s="159"/>
      <c r="E527" s="159"/>
      <c r="F527" s="159"/>
      <c r="G527" s="159"/>
      <c r="H527" s="159"/>
      <c r="I527" s="155">
        <f t="shared" si="77"/>
        <v>0</v>
      </c>
      <c r="J527" s="158"/>
    </row>
    <row r="528" spans="1:10" ht="22.5" x14ac:dyDescent="0.2">
      <c r="A528" s="103" t="s">
        <v>1032</v>
      </c>
      <c r="B528" s="91" t="s">
        <v>1033</v>
      </c>
      <c r="C528" s="159"/>
      <c r="D528" s="159"/>
      <c r="E528" s="159"/>
      <c r="F528" s="159"/>
      <c r="G528" s="159"/>
      <c r="H528" s="159"/>
      <c r="I528" s="155">
        <f t="shared" si="77"/>
        <v>0</v>
      </c>
      <c r="J528" s="158"/>
    </row>
    <row r="529" spans="1:10" ht="22.5" x14ac:dyDescent="0.2">
      <c r="A529" s="174" t="s">
        <v>1034</v>
      </c>
      <c r="B529" s="160">
        <v>80.08</v>
      </c>
      <c r="C529" s="159"/>
      <c r="D529" s="159"/>
      <c r="E529" s="159"/>
      <c r="F529" s="159"/>
      <c r="G529" s="159"/>
      <c r="H529" s="159"/>
      <c r="I529" s="155">
        <f t="shared" si="77"/>
        <v>0</v>
      </c>
      <c r="J529" s="158"/>
    </row>
    <row r="530" spans="1:10" ht="33.75" x14ac:dyDescent="0.2">
      <c r="A530" s="103" t="s">
        <v>1035</v>
      </c>
      <c r="B530" s="160">
        <v>80.09</v>
      </c>
      <c r="C530" s="159"/>
      <c r="D530" s="159"/>
      <c r="E530" s="159"/>
      <c r="F530" s="159"/>
      <c r="G530" s="159"/>
      <c r="H530" s="159"/>
      <c r="I530" s="155">
        <f t="shared" si="77"/>
        <v>0</v>
      </c>
      <c r="J530" s="158"/>
    </row>
    <row r="531" spans="1:10" ht="12.75" x14ac:dyDescent="0.2">
      <c r="A531" s="173" t="s">
        <v>1036</v>
      </c>
      <c r="B531" s="160" t="s">
        <v>1037</v>
      </c>
      <c r="C531" s="172"/>
      <c r="D531" s="172"/>
      <c r="E531" s="172"/>
      <c r="F531" s="172"/>
      <c r="G531" s="172"/>
      <c r="H531" s="172"/>
      <c r="I531" s="155">
        <f t="shared" si="77"/>
        <v>0</v>
      </c>
      <c r="J531" s="171"/>
    </row>
    <row r="532" spans="1:10" ht="12.75" x14ac:dyDescent="0.2">
      <c r="A532" s="161" t="s">
        <v>1038</v>
      </c>
      <c r="B532" s="160">
        <v>81</v>
      </c>
      <c r="C532" s="155">
        <f t="shared" ref="C532:H532" si="81">C533+C539+C544</f>
        <v>0</v>
      </c>
      <c r="D532" s="155">
        <f t="shared" si="81"/>
        <v>0</v>
      </c>
      <c r="E532" s="155">
        <f t="shared" si="81"/>
        <v>0</v>
      </c>
      <c r="F532" s="155">
        <f t="shared" si="81"/>
        <v>0</v>
      </c>
      <c r="G532" s="155">
        <f t="shared" si="81"/>
        <v>0</v>
      </c>
      <c r="H532" s="155">
        <f t="shared" si="81"/>
        <v>0</v>
      </c>
      <c r="I532" s="155">
        <f t="shared" si="77"/>
        <v>0</v>
      </c>
      <c r="J532" s="177">
        <f>J533+J539+J544</f>
        <v>0</v>
      </c>
    </row>
    <row r="533" spans="1:10" ht="12.75" x14ac:dyDescent="0.2">
      <c r="A533" s="157" t="s">
        <v>1039</v>
      </c>
      <c r="B533" s="160">
        <v>81.010000000000005</v>
      </c>
      <c r="C533" s="162">
        <f t="shared" ref="C533:H533" si="82">C534+C535+C536+C537+C538</f>
        <v>0</v>
      </c>
      <c r="D533" s="162">
        <f t="shared" si="82"/>
        <v>0</v>
      </c>
      <c r="E533" s="162">
        <f t="shared" si="82"/>
        <v>0</v>
      </c>
      <c r="F533" s="162">
        <f t="shared" si="82"/>
        <v>0</v>
      </c>
      <c r="G533" s="162">
        <f t="shared" si="82"/>
        <v>0</v>
      </c>
      <c r="H533" s="162">
        <f t="shared" si="82"/>
        <v>0</v>
      </c>
      <c r="I533" s="162">
        <f t="shared" si="77"/>
        <v>0</v>
      </c>
      <c r="J533" s="240">
        <f>J534+J535+J536+J537+J538</f>
        <v>0</v>
      </c>
    </row>
    <row r="534" spans="1:10" ht="12.75" x14ac:dyDescent="0.2">
      <c r="A534" s="164" t="s">
        <v>1040</v>
      </c>
      <c r="B534" s="163" t="s">
        <v>1041</v>
      </c>
      <c r="C534" s="159"/>
      <c r="D534" s="159"/>
      <c r="E534" s="159"/>
      <c r="F534" s="159"/>
      <c r="G534" s="159"/>
      <c r="H534" s="159"/>
      <c r="I534" s="155">
        <f t="shared" si="77"/>
        <v>0</v>
      </c>
      <c r="J534" s="158"/>
    </row>
    <row r="535" spans="1:10" ht="12.75" x14ac:dyDescent="0.2">
      <c r="A535" s="164" t="s">
        <v>1042</v>
      </c>
      <c r="B535" s="163" t="s">
        <v>1043</v>
      </c>
      <c r="C535" s="159"/>
      <c r="D535" s="159"/>
      <c r="E535" s="159"/>
      <c r="F535" s="159"/>
      <c r="G535" s="159"/>
      <c r="H535" s="159"/>
      <c r="I535" s="155">
        <f t="shared" si="77"/>
        <v>0</v>
      </c>
      <c r="J535" s="158"/>
    </row>
    <row r="536" spans="1:10" ht="12.75" x14ac:dyDescent="0.2">
      <c r="A536" s="164" t="s">
        <v>1044</v>
      </c>
      <c r="B536" s="163" t="s">
        <v>1045</v>
      </c>
      <c r="C536" s="159"/>
      <c r="D536" s="159"/>
      <c r="E536" s="159"/>
      <c r="F536" s="159"/>
      <c r="G536" s="159"/>
      <c r="H536" s="159"/>
      <c r="I536" s="155">
        <f t="shared" si="77"/>
        <v>0</v>
      </c>
      <c r="J536" s="158"/>
    </row>
    <row r="537" spans="1:10" ht="12.75" x14ac:dyDescent="0.2">
      <c r="A537" s="164" t="s">
        <v>1046</v>
      </c>
      <c r="B537" s="163" t="s">
        <v>1047</v>
      </c>
      <c r="C537" s="172"/>
      <c r="D537" s="172"/>
      <c r="E537" s="172"/>
      <c r="F537" s="172"/>
      <c r="G537" s="172"/>
      <c r="H537" s="172"/>
      <c r="I537" s="155">
        <f t="shared" si="77"/>
        <v>0</v>
      </c>
      <c r="J537" s="171"/>
    </row>
    <row r="538" spans="1:10" ht="12.75" x14ac:dyDescent="0.2">
      <c r="A538" s="242" t="s">
        <v>1048</v>
      </c>
      <c r="B538" s="224" t="s">
        <v>1049</v>
      </c>
      <c r="C538" s="172"/>
      <c r="D538" s="172"/>
      <c r="E538" s="172"/>
      <c r="F538" s="172"/>
      <c r="G538" s="172"/>
      <c r="H538" s="172"/>
      <c r="I538" s="155">
        <f t="shared" si="77"/>
        <v>0</v>
      </c>
      <c r="J538" s="171"/>
    </row>
    <row r="539" spans="1:10" ht="12.75" x14ac:dyDescent="0.2">
      <c r="A539" s="157" t="s">
        <v>1050</v>
      </c>
      <c r="B539" s="160">
        <v>81.02</v>
      </c>
      <c r="C539" s="162">
        <f t="shared" ref="C539:H539" si="83">C540+C541+C542+C543</f>
        <v>0</v>
      </c>
      <c r="D539" s="162">
        <f t="shared" si="83"/>
        <v>0</v>
      </c>
      <c r="E539" s="162">
        <f t="shared" si="83"/>
        <v>0</v>
      </c>
      <c r="F539" s="162">
        <f t="shared" si="83"/>
        <v>0</v>
      </c>
      <c r="G539" s="162">
        <f t="shared" si="83"/>
        <v>0</v>
      </c>
      <c r="H539" s="162">
        <f t="shared" si="83"/>
        <v>0</v>
      </c>
      <c r="I539" s="162">
        <f t="shared" si="77"/>
        <v>0</v>
      </c>
      <c r="J539" s="240">
        <f>J540+J541+J542+J543</f>
        <v>0</v>
      </c>
    </row>
    <row r="540" spans="1:10" ht="12.75" x14ac:dyDescent="0.2">
      <c r="A540" s="164" t="s">
        <v>1051</v>
      </c>
      <c r="B540" s="163" t="s">
        <v>1052</v>
      </c>
      <c r="C540" s="159"/>
      <c r="D540" s="159"/>
      <c r="E540" s="159"/>
      <c r="F540" s="159"/>
      <c r="G540" s="159"/>
      <c r="H540" s="159"/>
      <c r="I540" s="155">
        <f t="shared" ref="I540:I558" si="84">G540-H540</f>
        <v>0</v>
      </c>
      <c r="J540" s="158"/>
    </row>
    <row r="541" spans="1:10" ht="12.75" x14ac:dyDescent="0.2">
      <c r="A541" s="164" t="s">
        <v>1053</v>
      </c>
      <c r="B541" s="163" t="s">
        <v>1054</v>
      </c>
      <c r="C541" s="159"/>
      <c r="D541" s="159"/>
      <c r="E541" s="159"/>
      <c r="F541" s="159"/>
      <c r="G541" s="159"/>
      <c r="H541" s="159"/>
      <c r="I541" s="155">
        <f t="shared" si="84"/>
        <v>0</v>
      </c>
      <c r="J541" s="158"/>
    </row>
    <row r="542" spans="1:10" ht="12.75" x14ac:dyDescent="0.2">
      <c r="A542" s="242" t="s">
        <v>1055</v>
      </c>
      <c r="B542" s="163" t="s">
        <v>1056</v>
      </c>
      <c r="C542" s="159"/>
      <c r="D542" s="159"/>
      <c r="E542" s="159"/>
      <c r="F542" s="159"/>
      <c r="G542" s="159"/>
      <c r="H542" s="159"/>
      <c r="I542" s="155">
        <f t="shared" si="84"/>
        <v>0</v>
      </c>
      <c r="J542" s="158"/>
    </row>
    <row r="543" spans="1:10" ht="12.75" x14ac:dyDescent="0.2">
      <c r="A543" s="164" t="s">
        <v>1057</v>
      </c>
      <c r="B543" s="163" t="s">
        <v>1058</v>
      </c>
      <c r="C543" s="159"/>
      <c r="D543" s="159"/>
      <c r="E543" s="159"/>
      <c r="F543" s="159"/>
      <c r="G543" s="159"/>
      <c r="H543" s="159"/>
      <c r="I543" s="155">
        <f t="shared" si="84"/>
        <v>0</v>
      </c>
      <c r="J543" s="158"/>
    </row>
    <row r="544" spans="1:10" ht="33.75" x14ac:dyDescent="0.2">
      <c r="A544" s="104" t="s">
        <v>1059</v>
      </c>
      <c r="B544" s="160">
        <v>81.03</v>
      </c>
      <c r="C544" s="159"/>
      <c r="D544" s="159"/>
      <c r="E544" s="159"/>
      <c r="F544" s="159"/>
      <c r="G544" s="159"/>
      <c r="H544" s="159"/>
      <c r="I544" s="155">
        <f t="shared" si="84"/>
        <v>0</v>
      </c>
      <c r="J544" s="158"/>
    </row>
    <row r="545" spans="1:14" ht="22.5" x14ac:dyDescent="0.2">
      <c r="A545" s="257" t="s">
        <v>1060</v>
      </c>
      <c r="B545" s="222" t="s">
        <v>1061</v>
      </c>
      <c r="C545" s="159"/>
      <c r="D545" s="159"/>
      <c r="E545" s="159"/>
      <c r="F545" s="159"/>
      <c r="G545" s="159"/>
      <c r="H545" s="159"/>
      <c r="I545" s="155">
        <f t="shared" si="84"/>
        <v>0</v>
      </c>
      <c r="J545" s="158"/>
    </row>
    <row r="546" spans="1:14" ht="12.75" x14ac:dyDescent="0.2">
      <c r="A546" s="257" t="s">
        <v>1062</v>
      </c>
      <c r="B546" s="222" t="s">
        <v>127</v>
      </c>
      <c r="C546" s="159"/>
      <c r="D546" s="159"/>
      <c r="E546" s="159"/>
      <c r="F546" s="159"/>
      <c r="G546" s="159"/>
      <c r="H546" s="159"/>
      <c r="I546" s="155">
        <f t="shared" si="84"/>
        <v>0</v>
      </c>
      <c r="J546" s="158"/>
    </row>
    <row r="547" spans="1:14" ht="22.5" x14ac:dyDescent="0.2">
      <c r="A547" s="258" t="s">
        <v>1063</v>
      </c>
      <c r="B547" s="230" t="s">
        <v>1064</v>
      </c>
      <c r="C547" s="162">
        <f t="shared" ref="C547:H547" si="85">C548</f>
        <v>0</v>
      </c>
      <c r="D547" s="162">
        <f t="shared" si="85"/>
        <v>0</v>
      </c>
      <c r="E547" s="162">
        <f t="shared" si="85"/>
        <v>0</v>
      </c>
      <c r="F547" s="162">
        <f t="shared" si="85"/>
        <v>0</v>
      </c>
      <c r="G547" s="162">
        <f t="shared" si="85"/>
        <v>0</v>
      </c>
      <c r="H547" s="162">
        <f t="shared" si="85"/>
        <v>0</v>
      </c>
      <c r="I547" s="162">
        <f t="shared" si="84"/>
        <v>0</v>
      </c>
      <c r="J547" s="240">
        <f>J548</f>
        <v>0</v>
      </c>
    </row>
    <row r="548" spans="1:14" ht="22.5" x14ac:dyDescent="0.2">
      <c r="A548" s="243" t="s">
        <v>1065</v>
      </c>
      <c r="B548" s="224" t="s">
        <v>1066</v>
      </c>
      <c r="C548" s="172"/>
      <c r="D548" s="172"/>
      <c r="E548" s="172"/>
      <c r="F548" s="172"/>
      <c r="G548" s="172"/>
      <c r="H548" s="172"/>
      <c r="I548" s="155">
        <f t="shared" si="84"/>
        <v>0</v>
      </c>
      <c r="J548" s="171"/>
    </row>
    <row r="549" spans="1:14" ht="22.5" x14ac:dyDescent="0.2">
      <c r="A549" s="169" t="s">
        <v>1067</v>
      </c>
      <c r="B549" s="160">
        <v>84</v>
      </c>
      <c r="C549" s="170">
        <f t="shared" ref="C549:H550" si="86">C550</f>
        <v>0</v>
      </c>
      <c r="D549" s="170">
        <f t="shared" si="86"/>
        <v>0</v>
      </c>
      <c r="E549" s="170">
        <f t="shared" si="86"/>
        <v>0</v>
      </c>
      <c r="F549" s="170">
        <f t="shared" si="86"/>
        <v>0</v>
      </c>
      <c r="G549" s="170">
        <f t="shared" si="86"/>
        <v>0</v>
      </c>
      <c r="H549" s="170">
        <f t="shared" si="86"/>
        <v>0</v>
      </c>
      <c r="I549" s="170">
        <f t="shared" si="84"/>
        <v>0</v>
      </c>
      <c r="J549" s="259">
        <f>J550</f>
        <v>0</v>
      </c>
    </row>
    <row r="550" spans="1:14" ht="22.5" x14ac:dyDescent="0.2">
      <c r="A550" s="169" t="s">
        <v>1067</v>
      </c>
      <c r="B550" s="168">
        <v>85</v>
      </c>
      <c r="C550" s="165">
        <f t="shared" si="86"/>
        <v>0</v>
      </c>
      <c r="D550" s="165">
        <f t="shared" si="86"/>
        <v>0</v>
      </c>
      <c r="E550" s="165">
        <f t="shared" si="86"/>
        <v>0</v>
      </c>
      <c r="F550" s="165">
        <f t="shared" si="86"/>
        <v>0</v>
      </c>
      <c r="G550" s="165">
        <f t="shared" si="86"/>
        <v>0</v>
      </c>
      <c r="H550" s="165">
        <f t="shared" si="86"/>
        <v>0</v>
      </c>
      <c r="I550" s="165">
        <f t="shared" si="84"/>
        <v>0</v>
      </c>
      <c r="J550" s="198">
        <f>J551</f>
        <v>0</v>
      </c>
      <c r="K550" s="167"/>
      <c r="L550" s="166">
        <f>SUM(L551:L553)</f>
        <v>0</v>
      </c>
      <c r="M550" s="165">
        <f>SUM(M551:M553)</f>
        <v>0</v>
      </c>
      <c r="N550" s="165">
        <f>SUM(N551:N553)</f>
        <v>0</v>
      </c>
    </row>
    <row r="551" spans="1:14" ht="12.75" x14ac:dyDescent="0.2">
      <c r="A551" s="164" t="s">
        <v>1068</v>
      </c>
      <c r="B551" s="163">
        <v>85.01</v>
      </c>
      <c r="C551" s="162">
        <f t="shared" ref="C551:H551" si="87">C552+C553+C554</f>
        <v>0</v>
      </c>
      <c r="D551" s="162">
        <f t="shared" si="87"/>
        <v>0</v>
      </c>
      <c r="E551" s="162">
        <f t="shared" si="87"/>
        <v>0</v>
      </c>
      <c r="F551" s="162">
        <f t="shared" si="87"/>
        <v>0</v>
      </c>
      <c r="G551" s="162">
        <f t="shared" si="87"/>
        <v>0</v>
      </c>
      <c r="H551" s="162">
        <f t="shared" si="87"/>
        <v>0</v>
      </c>
      <c r="I551" s="162">
        <f t="shared" si="84"/>
        <v>0</v>
      </c>
      <c r="J551" s="240">
        <f>J552+J553+J554</f>
        <v>0</v>
      </c>
    </row>
    <row r="552" spans="1:14" ht="33.75" x14ac:dyDescent="0.2">
      <c r="A552" s="244" t="s">
        <v>1069</v>
      </c>
      <c r="B552" s="224" t="s">
        <v>1070</v>
      </c>
      <c r="C552" s="159"/>
      <c r="D552" s="159"/>
      <c r="E552" s="159"/>
      <c r="F552" s="159"/>
      <c r="G552" s="159"/>
      <c r="H552" s="159"/>
      <c r="I552" s="155">
        <f t="shared" si="84"/>
        <v>0</v>
      </c>
      <c r="J552" s="158"/>
    </row>
    <row r="553" spans="1:14" ht="33.75" x14ac:dyDescent="0.2">
      <c r="A553" s="244" t="s">
        <v>1071</v>
      </c>
      <c r="B553" s="224" t="s">
        <v>1072</v>
      </c>
      <c r="C553" s="159"/>
      <c r="D553" s="159"/>
      <c r="E553" s="159"/>
      <c r="F553" s="159"/>
      <c r="G553" s="159"/>
      <c r="H553" s="159"/>
      <c r="I553" s="155">
        <f t="shared" si="84"/>
        <v>0</v>
      </c>
      <c r="J553" s="158"/>
    </row>
    <row r="554" spans="1:14" ht="22.5" x14ac:dyDescent="0.2">
      <c r="A554" s="244" t="s">
        <v>1073</v>
      </c>
      <c r="B554" s="224" t="s">
        <v>1074</v>
      </c>
      <c r="C554" s="159"/>
      <c r="D554" s="159"/>
      <c r="E554" s="159"/>
      <c r="F554" s="159"/>
      <c r="G554" s="159"/>
      <c r="H554" s="159"/>
      <c r="I554" s="155">
        <f t="shared" si="84"/>
        <v>0</v>
      </c>
      <c r="J554" s="158"/>
    </row>
    <row r="555" spans="1:14" ht="12.75" x14ac:dyDescent="0.2">
      <c r="A555" s="161" t="s">
        <v>1075</v>
      </c>
      <c r="B555" s="160">
        <v>90</v>
      </c>
      <c r="C555" s="159"/>
      <c r="D555" s="159"/>
      <c r="E555" s="159"/>
      <c r="F555" s="159"/>
      <c r="G555" s="159"/>
      <c r="H555" s="159"/>
      <c r="I555" s="155">
        <f t="shared" si="84"/>
        <v>0</v>
      </c>
      <c r="J555" s="158"/>
    </row>
    <row r="556" spans="1:14" ht="12.75" x14ac:dyDescent="0.2">
      <c r="A556" s="157" t="s">
        <v>1076</v>
      </c>
      <c r="B556" s="160">
        <v>91.01</v>
      </c>
      <c r="C556" s="159"/>
      <c r="D556" s="159"/>
      <c r="E556" s="159"/>
      <c r="F556" s="159"/>
      <c r="G556" s="159"/>
      <c r="H556" s="159"/>
      <c r="I556" s="155">
        <f t="shared" si="84"/>
        <v>0</v>
      </c>
      <c r="J556" s="158"/>
    </row>
    <row r="557" spans="1:14" ht="12.75" x14ac:dyDescent="0.2">
      <c r="A557" s="157" t="s">
        <v>1077</v>
      </c>
      <c r="B557" s="156">
        <v>92.01</v>
      </c>
      <c r="C557" s="159"/>
      <c r="D557" s="159"/>
      <c r="E557" s="159"/>
      <c r="F557" s="159"/>
      <c r="G557" s="159"/>
      <c r="H557" s="159"/>
      <c r="I557" s="155">
        <f t="shared" si="84"/>
        <v>0</v>
      </c>
      <c r="J557" s="158"/>
    </row>
    <row r="558" spans="1:14" ht="13.5" thickBot="1" x14ac:dyDescent="0.25">
      <c r="A558" s="266" t="s">
        <v>1078</v>
      </c>
      <c r="B558" s="267">
        <v>93.01</v>
      </c>
      <c r="C558" s="268"/>
      <c r="D558" s="269"/>
      <c r="E558" s="268"/>
      <c r="F558" s="268"/>
      <c r="G558" s="268"/>
      <c r="H558" s="268"/>
      <c r="I558" s="270">
        <f t="shared" si="84"/>
        <v>0</v>
      </c>
      <c r="J558" s="271"/>
    </row>
    <row r="559" spans="1:14" ht="12.75" x14ac:dyDescent="0.2">
      <c r="A559" s="153"/>
      <c r="B559" s="152"/>
      <c r="C559" s="154"/>
      <c r="E559" s="154"/>
      <c r="F559" s="154"/>
      <c r="G559" s="154"/>
      <c r="H559" s="154"/>
      <c r="I559" s="154"/>
      <c r="J559" s="154"/>
    </row>
    <row r="560" spans="1:14" ht="12.75" x14ac:dyDescent="0.2">
      <c r="A560" s="153"/>
      <c r="B560" s="152"/>
      <c r="C560" s="154"/>
      <c r="E560" s="154"/>
      <c r="F560" s="154"/>
      <c r="G560" s="154"/>
      <c r="H560" s="154"/>
      <c r="I560" s="154"/>
      <c r="J560" s="154"/>
    </row>
    <row r="561" spans="1:11" ht="12.75" x14ac:dyDescent="0.2">
      <c r="A561" s="153"/>
      <c r="B561" s="152"/>
      <c r="C561" s="149"/>
      <c r="E561" s="149"/>
      <c r="F561" s="149"/>
      <c r="G561" s="149"/>
      <c r="H561" s="149"/>
      <c r="I561" s="149"/>
      <c r="J561" s="149"/>
    </row>
    <row r="562" spans="1:11" ht="12.75" x14ac:dyDescent="0.2">
      <c r="A562" s="148" t="s">
        <v>1079</v>
      </c>
      <c r="B562" s="151"/>
      <c r="C562" s="149"/>
      <c r="E562" s="149"/>
      <c r="F562" s="149"/>
      <c r="G562" s="149"/>
      <c r="H562" s="149"/>
      <c r="I562" s="149"/>
      <c r="J562" s="149"/>
    </row>
    <row r="563" spans="1:11" ht="12.75" x14ac:dyDescent="0.2">
      <c r="A563" s="148" t="s">
        <v>1080</v>
      </c>
      <c r="B563" s="151"/>
      <c r="C563" s="149"/>
      <c r="E563" s="149"/>
      <c r="F563" s="149"/>
      <c r="G563" s="149"/>
      <c r="H563" s="149"/>
      <c r="I563" s="149"/>
      <c r="J563" s="149"/>
    </row>
    <row r="564" spans="1:11" ht="12.75" x14ac:dyDescent="0.2">
      <c r="A564" s="148" t="s">
        <v>1081</v>
      </c>
      <c r="B564" s="151"/>
      <c r="C564" s="149"/>
      <c r="E564" s="149"/>
      <c r="F564" s="149"/>
      <c r="G564" s="149"/>
      <c r="H564" s="149"/>
      <c r="I564" s="149"/>
      <c r="J564" s="149"/>
    </row>
    <row r="565" spans="1:11" ht="12.75" x14ac:dyDescent="0.2">
      <c r="A565" s="148"/>
      <c r="B565" s="151"/>
      <c r="C565" s="149"/>
      <c r="E565" s="149"/>
      <c r="F565" s="149"/>
      <c r="G565" s="149"/>
      <c r="H565" s="149"/>
      <c r="I565" s="149"/>
      <c r="J565" s="149"/>
    </row>
    <row r="566" spans="1:11" ht="12.75" x14ac:dyDescent="0.2">
      <c r="A566" s="148"/>
      <c r="B566" s="151"/>
      <c r="C566" s="149"/>
      <c r="E566" s="149"/>
      <c r="F566" s="149"/>
      <c r="G566" s="149"/>
      <c r="H566" s="149"/>
      <c r="I566" s="149"/>
      <c r="J566" s="149"/>
    </row>
    <row r="567" spans="1:11" ht="12.75" x14ac:dyDescent="0.2">
      <c r="A567" s="148"/>
      <c r="B567" s="336" t="s">
        <v>199</v>
      </c>
      <c r="C567" s="336"/>
      <c r="D567" s="131"/>
      <c r="E567" s="150"/>
      <c r="F567" s="150"/>
      <c r="G567" s="337" t="s">
        <v>138</v>
      </c>
      <c r="H567" s="337"/>
      <c r="I567" s="337"/>
      <c r="J567" s="149"/>
    </row>
    <row r="568" spans="1:11" ht="12.75" x14ac:dyDescent="0.2">
      <c r="A568" s="215"/>
      <c r="B568" s="216"/>
      <c r="C568" s="217"/>
      <c r="D568" s="218"/>
      <c r="E568" s="217"/>
      <c r="F568" s="217"/>
      <c r="G568" s="338" t="s">
        <v>1086</v>
      </c>
      <c r="H568" s="338"/>
      <c r="I568" s="338"/>
      <c r="J568" s="219"/>
      <c r="K568" s="220"/>
    </row>
    <row r="569" spans="1:11" ht="12.75" x14ac:dyDescent="0.2">
      <c r="A569" s="215"/>
      <c r="B569" s="147"/>
      <c r="C569" s="132"/>
      <c r="D569" s="133"/>
      <c r="E569" s="132"/>
      <c r="F569" s="132"/>
      <c r="G569" s="132"/>
      <c r="H569" s="132"/>
      <c r="I569" s="132"/>
      <c r="J569" s="132"/>
      <c r="K569" s="220"/>
    </row>
    <row r="570" spans="1:11" ht="15.75" x14ac:dyDescent="0.25">
      <c r="A570" s="221"/>
      <c r="B570" s="132"/>
      <c r="C570" s="106"/>
      <c r="D570" s="130"/>
      <c r="E570" s="130"/>
      <c r="F570" s="130"/>
      <c r="G570" s="138"/>
      <c r="H570" s="130"/>
      <c r="I570" s="130"/>
      <c r="J570" s="146"/>
      <c r="K570" s="220"/>
    </row>
    <row r="571" spans="1:11" ht="15.75" x14ac:dyDescent="0.25">
      <c r="A571" s="145"/>
      <c r="B571" s="143"/>
      <c r="C571" s="143"/>
      <c r="D571" s="146"/>
      <c r="E571" s="146"/>
      <c r="F571" s="146"/>
      <c r="G571" s="146"/>
      <c r="H571" s="146"/>
      <c r="I571" s="146"/>
      <c r="J571" s="146"/>
      <c r="K571" s="220"/>
    </row>
    <row r="572" spans="1:11" ht="15" x14ac:dyDescent="0.2">
      <c r="A572" s="144"/>
      <c r="B572" s="143"/>
      <c r="C572" s="105"/>
      <c r="E572" s="105"/>
      <c r="F572" s="105"/>
      <c r="G572" s="105"/>
      <c r="H572" s="105"/>
      <c r="I572" s="105"/>
      <c r="J572" s="105"/>
    </row>
    <row r="573" spans="1:11" ht="12.75" x14ac:dyDescent="0.2">
      <c r="A573" s="142"/>
      <c r="B573" s="105"/>
      <c r="C573" s="105"/>
      <c r="E573" s="105"/>
      <c r="F573" s="105"/>
      <c r="G573" s="105"/>
      <c r="H573" s="105"/>
      <c r="I573" s="105"/>
      <c r="J573" s="105"/>
    </row>
    <row r="574" spans="1:11" ht="12.75" x14ac:dyDescent="0.2">
      <c r="A574" s="142"/>
      <c r="B574" s="105"/>
      <c r="C574" s="105"/>
      <c r="E574" s="105"/>
      <c r="F574" s="105"/>
      <c r="G574" s="105"/>
      <c r="H574" s="105"/>
      <c r="I574" s="105"/>
      <c r="J574" s="105"/>
    </row>
    <row r="575" spans="1:11" ht="15.75" x14ac:dyDescent="0.25">
      <c r="A575" s="142"/>
      <c r="B575" s="105"/>
      <c r="C575" s="143"/>
      <c r="D575" s="324"/>
      <c r="E575" s="324"/>
      <c r="F575" s="324"/>
      <c r="G575" s="324"/>
      <c r="H575" s="324"/>
      <c r="I575" s="324"/>
      <c r="J575" s="324"/>
    </row>
    <row r="576" spans="1:11" ht="15.75" x14ac:dyDescent="0.25">
      <c r="A576" s="145"/>
      <c r="B576" s="143"/>
      <c r="C576" s="143"/>
      <c r="D576" s="324"/>
      <c r="E576" s="324"/>
      <c r="F576" s="324"/>
      <c r="G576" s="324"/>
      <c r="H576" s="324"/>
      <c r="I576" s="324"/>
      <c r="J576" s="324"/>
    </row>
    <row r="577" spans="1:10" ht="15" x14ac:dyDescent="0.2">
      <c r="A577" s="144"/>
      <c r="B577" s="143"/>
      <c r="C577" s="105"/>
      <c r="E577" s="105"/>
      <c r="F577" s="105"/>
      <c r="G577" s="105"/>
      <c r="H577" s="105"/>
      <c r="I577" s="105"/>
      <c r="J577" s="105"/>
    </row>
    <row r="578" spans="1:10" ht="12.75" x14ac:dyDescent="0.2">
      <c r="A578" s="142"/>
      <c r="B578" s="105"/>
      <c r="C578" s="105"/>
      <c r="E578" s="105"/>
      <c r="F578" s="105"/>
      <c r="G578" s="105"/>
      <c r="H578" s="105"/>
      <c r="I578" s="105"/>
      <c r="J578" s="105"/>
    </row>
    <row r="579" spans="1:10" ht="12.75" hidden="1" customHeight="1" x14ac:dyDescent="0.2">
      <c r="A579" s="142"/>
      <c r="B579" s="105"/>
      <c r="C579" s="140"/>
      <c r="E579" s="140"/>
      <c r="F579" s="140"/>
      <c r="G579" s="140"/>
      <c r="H579" s="140"/>
      <c r="I579" s="140"/>
      <c r="J579" s="140"/>
    </row>
    <row r="580" spans="1:10" ht="12.75" hidden="1" customHeight="1" x14ac:dyDescent="0.25">
      <c r="A580" s="141"/>
      <c r="B580" s="139"/>
      <c r="C580" s="140"/>
      <c r="E580" s="140"/>
      <c r="F580" s="140"/>
      <c r="G580" s="140"/>
      <c r="H580" s="140"/>
      <c r="I580" s="140"/>
      <c r="J580" s="140"/>
    </row>
    <row r="581" spans="1:10" ht="12.75" hidden="1" customHeight="1" x14ac:dyDescent="0.2">
      <c r="A581" s="140"/>
      <c r="B581" s="139"/>
      <c r="C581" s="107"/>
      <c r="E581" s="107"/>
      <c r="F581" s="107"/>
      <c r="G581" s="107"/>
      <c r="H581" s="107"/>
      <c r="I581" s="107"/>
      <c r="J581" s="107"/>
    </row>
    <row r="582" spans="1:10" ht="12.75" hidden="1" customHeight="1" x14ac:dyDescent="0.2">
      <c r="A582" s="107"/>
      <c r="B582" s="107"/>
    </row>
    <row r="583" spans="1:10" ht="12.75" hidden="1" customHeight="1" x14ac:dyDescent="0.2"/>
    <row r="584" spans="1:10" ht="12.75" hidden="1" customHeight="1" x14ac:dyDescent="0.2"/>
    <row r="585" spans="1:10" ht="12.75" hidden="1" customHeight="1" x14ac:dyDescent="0.2"/>
    <row r="586" spans="1:10" ht="12.75" hidden="1" customHeight="1" x14ac:dyDescent="0.2"/>
    <row r="587" spans="1:10" ht="12.75" hidden="1" customHeight="1" x14ac:dyDescent="0.2"/>
    <row r="588" spans="1:10" ht="12.75" hidden="1" customHeight="1" x14ac:dyDescent="0.2"/>
    <row r="589" spans="1:10" ht="12.75" hidden="1" customHeight="1" x14ac:dyDescent="0.2"/>
    <row r="590" spans="1:10" ht="12.75" hidden="1" customHeight="1" x14ac:dyDescent="0.2"/>
    <row r="591" spans="1:10" ht="12.75" hidden="1" customHeight="1" x14ac:dyDescent="0.2"/>
    <row r="592" spans="1:10" ht="12.75" hidden="1" customHeight="1" x14ac:dyDescent="0.2"/>
    <row r="593" ht="0" hidden="1" customHeight="1" x14ac:dyDescent="0.2"/>
    <row r="594" ht="0" hidden="1" customHeight="1" x14ac:dyDescent="0.2"/>
    <row r="595" ht="0" hidden="1" customHeight="1" x14ac:dyDescent="0.2"/>
    <row r="596" ht="0" hidden="1" customHeight="1" x14ac:dyDescent="0.2"/>
    <row r="597" ht="0" hidden="1" customHeight="1" x14ac:dyDescent="0.2"/>
    <row r="598" ht="0" hidden="1" customHeight="1" x14ac:dyDescent="0.2"/>
    <row r="599" ht="0" hidden="1" customHeight="1" x14ac:dyDescent="0.2"/>
    <row r="600" ht="0" hidden="1" customHeight="1" x14ac:dyDescent="0.2"/>
  </sheetData>
  <sheetProtection password="CA63" sheet="1" objects="1" scenarios="1"/>
  <mergeCells count="16">
    <mergeCell ref="D576:J576"/>
    <mergeCell ref="A6:J6"/>
    <mergeCell ref="A7:J7"/>
    <mergeCell ref="A11:A12"/>
    <mergeCell ref="B11:B12"/>
    <mergeCell ref="C11:C12"/>
    <mergeCell ref="D11:E11"/>
    <mergeCell ref="F11:F12"/>
    <mergeCell ref="G11:G12"/>
    <mergeCell ref="H11:H12"/>
    <mergeCell ref="I11:I12"/>
    <mergeCell ref="J11:J12"/>
    <mergeCell ref="B567:C567"/>
    <mergeCell ref="G567:I567"/>
    <mergeCell ref="G568:I568"/>
    <mergeCell ref="D575:J575"/>
  </mergeCells>
  <pageMargins left="0.17" right="0.17" top="0.32" bottom="0.16" header="0.17" footer="0.16"/>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3</vt:i4>
      </vt:variant>
    </vt:vector>
  </HeadingPairs>
  <TitlesOfParts>
    <vt:vector size="3" baseType="lpstr">
      <vt:lpstr>BILANT</vt:lpstr>
      <vt:lpstr>Anexa cod 02</vt:lpstr>
      <vt:lpstr>Anexa 7 74.01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Nicoleta Popescu</dc:creator>
  <cp:lastModifiedBy>bejenaru ioan</cp:lastModifiedBy>
  <cp:lastPrinted>2019-01-22T12:21:46Z</cp:lastPrinted>
  <dcterms:created xsi:type="dcterms:W3CDTF">2015-04-28T09:12:57Z</dcterms:created>
  <dcterms:modified xsi:type="dcterms:W3CDTF">2019-01-31T08:11:33Z</dcterms:modified>
</cp:coreProperties>
</file>